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25" yWindow="-255" windowWidth="14775" windowHeight="138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67" i="1"/>
  <c r="H71" i="1"/>
  <c r="H72" i="1"/>
  <c r="H83" i="1"/>
  <c r="H84" i="1"/>
  <c r="H85" i="1"/>
  <c r="H86" i="1"/>
  <c r="H87" i="1"/>
  <c r="H108" i="1"/>
  <c r="H110" i="1"/>
  <c r="H120" i="1"/>
  <c r="H125" i="1"/>
  <c r="H126" i="1"/>
  <c r="H127" i="1"/>
  <c r="H129" i="1"/>
  <c r="H22" i="1"/>
  <c r="Y68" i="1" l="1"/>
  <c r="W68" i="1"/>
  <c r="V41" i="1"/>
  <c r="V42" i="1"/>
  <c r="V43" i="1"/>
  <c r="V44" i="1"/>
  <c r="V45" i="1"/>
  <c r="V46" i="1"/>
  <c r="V47" i="1"/>
  <c r="V67" i="1"/>
  <c r="V68" i="1"/>
  <c r="V71" i="1"/>
  <c r="V72" i="1"/>
  <c r="V83" i="1"/>
  <c r="V84" i="1"/>
  <c r="V85" i="1"/>
  <c r="V86" i="1"/>
  <c r="V87" i="1"/>
  <c r="V108" i="1"/>
  <c r="V110" i="1"/>
  <c r="V125" i="1"/>
  <c r="V126" i="1"/>
  <c r="V127" i="1"/>
  <c r="V129" i="1"/>
  <c r="V130" i="1"/>
  <c r="V22" i="1"/>
  <c r="AF41" i="1"/>
  <c r="AF42" i="1"/>
  <c r="AF43" i="1"/>
  <c r="AF44" i="1"/>
  <c r="AF45" i="1"/>
  <c r="AF46" i="1"/>
  <c r="AF47" i="1"/>
  <c r="AF67" i="1"/>
  <c r="AF68" i="1"/>
  <c r="AF71" i="1"/>
  <c r="AF72" i="1"/>
  <c r="AF83" i="1"/>
  <c r="AF84" i="1"/>
  <c r="AF85" i="1"/>
  <c r="AF86" i="1"/>
  <c r="AF87" i="1"/>
  <c r="AF108" i="1"/>
  <c r="AF110" i="1"/>
  <c r="AF125" i="1"/>
  <c r="AF129" i="1"/>
  <c r="AF22" i="1"/>
  <c r="W41" i="1"/>
  <c r="AD131" i="1" l="1"/>
  <c r="C131" i="1" l="1"/>
  <c r="Y22" i="1" l="1"/>
  <c r="Y41" i="1"/>
  <c r="Y42" i="1"/>
  <c r="Y43" i="1"/>
  <c r="Y44" i="1"/>
  <c r="Y45" i="1"/>
  <c r="Y46" i="1"/>
  <c r="Y47" i="1"/>
  <c r="Y67" i="1"/>
  <c r="Y71" i="1"/>
  <c r="Y72" i="1"/>
  <c r="Y83" i="1"/>
  <c r="Y84" i="1"/>
  <c r="Y85" i="1"/>
  <c r="Y86" i="1"/>
  <c r="Y87" i="1"/>
  <c r="Y108" i="1"/>
  <c r="Y110" i="1"/>
  <c r="Y125" i="1"/>
  <c r="Y127" i="1"/>
  <c r="Y129" i="1"/>
  <c r="W22" i="1"/>
  <c r="W42" i="1"/>
  <c r="W43" i="1"/>
  <c r="W44" i="1"/>
  <c r="W45" i="1"/>
  <c r="W46" i="1"/>
  <c r="W47" i="1"/>
  <c r="W67" i="1"/>
  <c r="W71" i="1"/>
  <c r="W72" i="1"/>
  <c r="W83" i="1"/>
  <c r="W84" i="1"/>
  <c r="W85" i="1"/>
  <c r="W86" i="1"/>
  <c r="W87" i="1"/>
  <c r="W108" i="1"/>
  <c r="W110" i="1"/>
  <c r="W125" i="1"/>
  <c r="W127" i="1"/>
  <c r="W129" i="1"/>
  <c r="U41" i="1"/>
  <c r="U42" i="1"/>
  <c r="U43" i="1"/>
  <c r="U44" i="1"/>
  <c r="U46" i="1"/>
  <c r="U47" i="1"/>
  <c r="U71" i="1"/>
  <c r="U72" i="1"/>
  <c r="U83" i="1"/>
  <c r="U84" i="1"/>
  <c r="U85" i="1"/>
  <c r="U86" i="1"/>
  <c r="U87" i="1"/>
  <c r="U108" i="1"/>
  <c r="U110" i="1"/>
  <c r="U125" i="1"/>
  <c r="U126" i="1"/>
  <c r="U129" i="1"/>
  <c r="F14" i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<sst xmlns="http://schemas.openxmlformats.org/spreadsheetml/2006/main" count="290" uniqueCount="271">
  <si>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</si>
  <si>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</si>
  <si>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</si>
  <si>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</si>
  <si>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</si>
  <si>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</si>
  <si>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</si>
  <si>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</si>
  <si>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</si>
  <si>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</si>
  <si>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</si>
  <si>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</si>
  <si>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</si>
  <si>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</si>
  <si>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</si>
  <si>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</si>
  <si>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</si>
  <si>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</si>
  <si>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</si>
  <si>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</si>
  <si>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</si>
  <si>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</si>
  <si>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</si>
  <si>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</si>
  <si>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</si>
  <si>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</si>
  <si>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</si>
  <si>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</si>
  <si>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</si>
  <si>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</si>
  <si>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</si>
  <si>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</si>
  <si>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</si>
  <si>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</si>
  <si>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</si>
  <si>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</si>
  <si>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</si>
  <si>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</si>
  <si>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</si>
  <si>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</si>
  <si>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</si>
  <si>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</si>
  <si>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</si>
  <si>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</si>
  <si>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</si>
  <si>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</si>
  <si>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</si>
  <si>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</si>
  <si>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</si>
  <si>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</si>
  <si>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</si>
  <si>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</si>
  <si>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</si>
  <si>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</si>
  <si>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</si>
  <si>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</si>
  <si>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</si>
  <si>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</si>
  <si>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</si>
  <si>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</si>
  <si>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</si>
  <si>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</si>
  <si>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</si>
  <si>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</si>
  <si>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</si>
  <si>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</si>
  <si>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</si>
  <si>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</si>
  <si>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</si>
  <si>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</si>
  <si>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</si>
  <si>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</si>
  <si>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</si>
  <si>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</si>
  <si>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</si>
  <si>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</si>
  <si>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</si>
  <si>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</si>
  <si>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</si>
  <si>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</si>
  <si>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</si>
  <si>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</si>
  <si>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</si>
  <si>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</si>
  <si>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</si>
  <si>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</si>
  <si>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</si>
  <si>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</si>
  <si>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</si>
  <si>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</si>
  <si>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</si>
  <si>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</si>
  <si>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</si>
  <si>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</si>
  <si>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</si>
  <si>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</si>
  <si>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</si>
  <si>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</si>
  <si>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</si>
  <si>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</si>
  <si>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</si>
  <si>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</si>
  <si>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</si>
  <si>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</si>
  <si>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</si>
  <si>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</si>
  <si>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</si>
  <si>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</si>
  <si>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</si>
  <si>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</si>
  <si>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</si>
  <si>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</si>
  <si>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</si>
  <si>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</si>
  <si>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</si>
  <si>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</si>
  <si>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</si>
  <si>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</si>
  <si>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</si>
  <si>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</si>
  <si>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</si>
  <si>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</si>
  <si>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</si>
  <si>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</si>
  <si>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</si>
  <si>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</si>
  <si>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</si>
  <si>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</si>
  <si>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</si>
  <si>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</si>
  <si>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</si>
  <si>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</si>
  <si>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</si>
  <si>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</si>
  <si>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</si>
  <si>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</si>
  <si>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</si>
  <si>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</si>
  <si>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</si>
  <si>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</si>
  <si>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</si>
  <si>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</si>
  <si>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</si>
  <si>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</si>
  <si>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</si>
  <si>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</si>
  <si>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</si>
  <si>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</si>
  <si>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</si>
  <si>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</si>
  <si>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</si>
  <si>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</si>
  <si>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</si>
  <si>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</si>
  <si>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</si>
  <si>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</si>
  <si>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</si>
  <si>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</si>
  <si>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</si>
  <si>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</si>
  <si>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</si>
  <si>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</si>
  <si>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</si>
  <si>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</si>
  <si>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</si>
  <si>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</si>
  <si>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</si>
  <si>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</si>
  <si>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</si>
  <si>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</si>
  <si>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</si>
  <si>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</si>
  <si>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</si>
  <si>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</si>
  <si>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</si>
  <si>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</si>
  <si>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</si>
  <si>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</si>
  <si>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</si>
  <si>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</si>
  <si>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</si>
  <si>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</si>
  <si>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</si>
  <si>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</si>
  <si>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</si>
  <si>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</si>
  <si>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</si>
  <si>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</si>
  <si>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</si>
  <si>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</si>
  <si>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</si>
  <si>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</si>
  <si>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</si>
  <si>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</si>
  <si>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</si>
  <si>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</si>
  <si>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</si>
  <si>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</si>
  <si>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</si>
  <si>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</si>
  <si>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</si>
  <si>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</si>
  <si>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</si>
  <si>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</si>
  <si>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</si>
  <si>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</si>
  <si>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</si>
  <si>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</si>
  <si>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</si>
  <si>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</si>
  <si>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</si>
  <si>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</si>
  <si>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</si>
  <si>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</si>
  <si>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</si>
  <si>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</si>
  <si>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</si>
  <si>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</si>
  <si>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</si>
  <si>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</si>
  <si>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</si>
  <si>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</si>
  <si>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</si>
  <si>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</si>
  <si>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</si>
  <si>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</si>
  <si>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</si>
  <si>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</si>
  <si>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</si>
  <si>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</si>
  <si>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</si>
  <si>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</si>
  <si>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</si>
  <si>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</si>
  <si>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</si>
  <si>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</si>
  <si>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</si>
  <si>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</si>
  <si>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</si>
  <si>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</si>
  <si>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</si>
  <si>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</si>
  <si>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</si>
  <si>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</si>
  <si>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</si>
  <si>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</si>
  <si>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</si>
  <si>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</si>
  <si>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</si>
  <si>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</si>
  <si>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</si>
  <si>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</si>
  <si>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</si>
  <si>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</si>
  <si>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</si>
  <si>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</si>
  <si>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</si>
  <si>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</si>
  <si>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</si>
  <si>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</si>
  <si>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</si>
  <si>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</si>
  <si>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</si>
  <si>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</si>
  <si>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2023-2024 г.</t>
  </si>
  <si>
    <t>2024-2025 г.</t>
  </si>
  <si>
    <t>Союз охотников и рыболовов "Охотничья Слобода"</t>
  </si>
  <si>
    <t>Общество с ограниченной ответственностью «Маяк»</t>
  </si>
  <si>
    <t>Период с 1 августа 2024 г. до 1 августа 2025 г.</t>
  </si>
  <si>
    <t>плотность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</si>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</sst>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127" zoomScaleNormal="100" workbookViewId="0">
      <selection activeCell="G145" sqref="G145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hidden="1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hidden="1" customWidth="1"/>
    <col min="34" max="16384" width="9.140625" style="4"/>
  </cols>
  <sheetData>
    <row r="1" spans="1:33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73" t="s">
        <v>3</v>
      </c>
      <c r="W1" s="74"/>
      <c r="X1" s="74"/>
      <c r="Y1" s="74"/>
      <c r="Z1" s="74"/>
      <c r="AA1" s="74"/>
      <c r="AB1" s="74"/>
      <c r="AC1" s="74"/>
      <c r="AD1" s="74"/>
      <c r="AE1" s="74"/>
    </row>
    <row r="2" spans="1:33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3" ht="16.5" x14ac:dyDescent="0.2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3" ht="16.5" x14ac:dyDescent="0.25">
      <c r="A4" s="6" t="s">
        <v>27</v>
      </c>
      <c r="B4" s="1"/>
      <c r="C4" s="1"/>
      <c r="D4" s="8" t="s">
        <v>210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16.5" x14ac:dyDescent="0.25">
      <c r="A5" s="6" t="s">
        <v>268</v>
      </c>
      <c r="B5" s="6"/>
    </row>
    <row r="6" spans="1:33" ht="207.75" customHeight="1" x14ac:dyDescent="0.25">
      <c r="A6" s="55" t="s">
        <v>4</v>
      </c>
      <c r="B6" s="55" t="s">
        <v>0</v>
      </c>
      <c r="C6" s="55" t="s">
        <v>120</v>
      </c>
      <c r="D6" s="60" t="s">
        <v>1</v>
      </c>
      <c r="E6" s="60"/>
      <c r="F6" s="55" t="s">
        <v>121</v>
      </c>
      <c r="G6" s="63" t="s">
        <v>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76" t="s">
        <v>19</v>
      </c>
      <c r="W6" s="76"/>
      <c r="X6" s="76"/>
      <c r="Y6" s="76"/>
      <c r="Z6" s="76"/>
      <c r="AA6" s="76"/>
      <c r="AB6" s="76"/>
      <c r="AC6" s="76"/>
      <c r="AD6" s="76"/>
      <c r="AE6" s="76"/>
    </row>
    <row r="7" spans="1:33" ht="60" customHeight="1" x14ac:dyDescent="0.25">
      <c r="A7" s="58"/>
      <c r="B7" s="56"/>
      <c r="C7" s="56"/>
      <c r="D7" s="52" t="s">
        <v>264</v>
      </c>
      <c r="E7" s="52" t="s">
        <v>265</v>
      </c>
      <c r="F7" s="56"/>
      <c r="G7" s="66" t="s">
        <v>5</v>
      </c>
      <c r="H7" s="64"/>
      <c r="I7" s="64"/>
      <c r="J7" s="64"/>
      <c r="K7" s="64"/>
      <c r="L7" s="64"/>
      <c r="M7" s="64"/>
      <c r="N7" s="65"/>
      <c r="O7" s="66" t="s">
        <v>6</v>
      </c>
      <c r="P7" s="64"/>
      <c r="Q7" s="64"/>
      <c r="R7" s="64"/>
      <c r="S7" s="64"/>
      <c r="T7" s="64"/>
      <c r="U7" s="65"/>
      <c r="V7" s="75" t="s">
        <v>25</v>
      </c>
      <c r="W7" s="77"/>
      <c r="X7" s="75" t="s">
        <v>24</v>
      </c>
      <c r="Y7" s="75"/>
      <c r="Z7" s="75"/>
      <c r="AA7" s="75"/>
      <c r="AB7" s="75"/>
      <c r="AC7" s="75"/>
      <c r="AD7" s="75"/>
      <c r="AE7" s="75"/>
    </row>
    <row r="8" spans="1:33" ht="15" customHeight="1" x14ac:dyDescent="0.25">
      <c r="A8" s="58"/>
      <c r="B8" s="56"/>
      <c r="C8" s="56"/>
      <c r="D8" s="53"/>
      <c r="E8" s="61"/>
      <c r="F8" s="56"/>
      <c r="G8" s="67" t="s">
        <v>7</v>
      </c>
      <c r="H8" s="55" t="s">
        <v>8</v>
      </c>
      <c r="I8" s="68" t="s">
        <v>9</v>
      </c>
      <c r="J8" s="66" t="s">
        <v>10</v>
      </c>
      <c r="K8" s="64"/>
      <c r="L8" s="64"/>
      <c r="M8" s="64"/>
      <c r="N8" s="65"/>
      <c r="O8" s="67" t="s">
        <v>7</v>
      </c>
      <c r="P8" s="66" t="s">
        <v>17</v>
      </c>
      <c r="Q8" s="64"/>
      <c r="R8" s="64"/>
      <c r="S8" s="64"/>
      <c r="T8" s="65"/>
      <c r="U8" s="55" t="s">
        <v>18</v>
      </c>
      <c r="V8" s="75" t="s">
        <v>7</v>
      </c>
      <c r="W8" s="75" t="s">
        <v>8</v>
      </c>
      <c r="X8" s="75" t="s">
        <v>7</v>
      </c>
      <c r="Y8" s="75" t="s">
        <v>8</v>
      </c>
      <c r="Z8" s="78" t="s">
        <v>21</v>
      </c>
      <c r="AA8" s="75" t="s">
        <v>17</v>
      </c>
      <c r="AB8" s="75"/>
      <c r="AC8" s="75"/>
      <c r="AD8" s="75"/>
      <c r="AE8" s="75"/>
    </row>
    <row r="9" spans="1:33" ht="40.5" customHeight="1" x14ac:dyDescent="0.25">
      <c r="A9" s="58"/>
      <c r="B9" s="56"/>
      <c r="C9" s="56"/>
      <c r="D9" s="53"/>
      <c r="E9" s="61"/>
      <c r="F9" s="56"/>
      <c r="G9" s="56"/>
      <c r="H9" s="56"/>
      <c r="I9" s="69"/>
      <c r="J9" s="63" t="s">
        <v>11</v>
      </c>
      <c r="K9" s="64"/>
      <c r="L9" s="64"/>
      <c r="M9" s="65"/>
      <c r="N9" s="55" t="s">
        <v>16</v>
      </c>
      <c r="O9" s="56"/>
      <c r="P9" s="63" t="s">
        <v>11</v>
      </c>
      <c r="Q9" s="71"/>
      <c r="R9" s="71"/>
      <c r="S9" s="72"/>
      <c r="T9" s="55" t="s">
        <v>16</v>
      </c>
      <c r="U9" s="56"/>
      <c r="V9" s="60"/>
      <c r="W9" s="60"/>
      <c r="X9" s="60"/>
      <c r="Y9" s="60"/>
      <c r="Z9" s="79"/>
      <c r="AA9" s="75" t="s">
        <v>11</v>
      </c>
      <c r="AB9" s="75"/>
      <c r="AC9" s="75"/>
      <c r="AD9" s="75"/>
      <c r="AE9" s="75" t="s">
        <v>20</v>
      </c>
    </row>
    <row r="10" spans="1:33" ht="69" customHeight="1" x14ac:dyDescent="0.25">
      <c r="A10" s="59"/>
      <c r="B10" s="57"/>
      <c r="C10" s="57"/>
      <c r="D10" s="54"/>
      <c r="E10" s="62"/>
      <c r="F10" s="57"/>
      <c r="G10" s="57"/>
      <c r="H10" s="57"/>
      <c r="I10" s="70"/>
      <c r="J10" s="44" t="s">
        <v>12</v>
      </c>
      <c r="K10" s="44" t="s">
        <v>13</v>
      </c>
      <c r="L10" s="45" t="s">
        <v>14</v>
      </c>
      <c r="M10" s="44" t="s">
        <v>15</v>
      </c>
      <c r="N10" s="57"/>
      <c r="O10" s="57"/>
      <c r="P10" s="44" t="s">
        <v>12</v>
      </c>
      <c r="Q10" s="44" t="s">
        <v>13</v>
      </c>
      <c r="R10" s="45" t="s">
        <v>14</v>
      </c>
      <c r="S10" s="44" t="s">
        <v>15</v>
      </c>
      <c r="T10" s="59"/>
      <c r="U10" s="57"/>
      <c r="V10" s="60"/>
      <c r="W10" s="60"/>
      <c r="X10" s="60"/>
      <c r="Y10" s="60"/>
      <c r="Z10" s="79"/>
      <c r="AA10" s="28" t="s">
        <v>12</v>
      </c>
      <c r="AB10" s="28" t="s">
        <v>13</v>
      </c>
      <c r="AC10" s="31" t="s">
        <v>14</v>
      </c>
      <c r="AD10" s="28" t="s">
        <v>15</v>
      </c>
      <c r="AE10" s="60"/>
      <c r="AF10" s="50" t="s">
        <v>269</v>
      </c>
      <c r="AG10" s="50" t="s">
        <v>270</v>
      </c>
    </row>
    <row r="11" spans="1:33" ht="15" hidden="1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  <c r="AF11" s="51"/>
      <c r="AG11" s="51"/>
    </row>
    <row r="12" spans="1:33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  <c r="AF12" s="38"/>
      <c r="AG12" s="38"/>
    </row>
    <row r="13" spans="1:33" ht="76.5" x14ac:dyDescent="0.25">
      <c r="A13" s="26" t="s">
        <v>30</v>
      </c>
      <c r="B13" s="14" t="s">
        <v>124</v>
      </c>
      <c r="C13" s="9">
        <v>53.487000000000002</v>
      </c>
      <c r="D13" s="11"/>
      <c r="E13" s="11"/>
      <c r="F13" s="10">
        <f>E13*100/C13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35"/>
      <c r="AF13" s="38"/>
      <c r="AG13" s="38"/>
    </row>
    <row r="14" spans="1:33" ht="25.5" x14ac:dyDescent="0.25">
      <c r="A14" s="26" t="s">
        <v>31</v>
      </c>
      <c r="B14" s="14" t="s">
        <v>125</v>
      </c>
      <c r="C14" s="9">
        <v>19.217099999999999</v>
      </c>
      <c r="D14" s="11"/>
      <c r="E14" s="11"/>
      <c r="F14" s="10">
        <f t="shared" ref="F14:F77" si="0">E14*100/C14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1"/>
      <c r="AA14" s="11"/>
      <c r="AB14" s="11"/>
      <c r="AC14" s="11"/>
      <c r="AD14" s="11"/>
      <c r="AE14" s="35"/>
      <c r="AF14" s="38"/>
      <c r="AG14" s="38"/>
    </row>
    <row r="15" spans="1:33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  <c r="AF15" s="38"/>
      <c r="AG15" s="38"/>
    </row>
    <row r="16" spans="1:33" ht="25.5" x14ac:dyDescent="0.25">
      <c r="A16" s="26" t="s">
        <v>34</v>
      </c>
      <c r="B16" s="15" t="s">
        <v>126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1"/>
      <c r="AA16" s="11"/>
      <c r="AB16" s="11"/>
      <c r="AC16" s="11"/>
      <c r="AD16" s="11"/>
      <c r="AE16" s="30"/>
      <c r="AF16" s="38"/>
      <c r="AG16" s="38"/>
    </row>
    <row r="17" spans="1:33" ht="25.5" x14ac:dyDescent="0.25">
      <c r="A17" s="26" t="s">
        <v>35</v>
      </c>
      <c r="B17" s="15" t="s">
        <v>127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1"/>
      <c r="AA17" s="11"/>
      <c r="AB17" s="11"/>
      <c r="AC17" s="11"/>
      <c r="AD17" s="11"/>
      <c r="AE17" s="35"/>
      <c r="AF17" s="38"/>
      <c r="AG17" s="38"/>
    </row>
    <row r="18" spans="1:33" ht="63.75" x14ac:dyDescent="0.25">
      <c r="A18" s="26" t="s">
        <v>36</v>
      </c>
      <c r="B18" s="15" t="s">
        <v>128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1"/>
      <c r="AA18" s="11"/>
      <c r="AB18" s="11"/>
      <c r="AC18" s="11"/>
      <c r="AD18" s="11"/>
      <c r="AE18" s="35"/>
      <c r="AF18" s="38"/>
      <c r="AG18" s="38"/>
    </row>
    <row r="19" spans="1:33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  <c r="AF19" s="38"/>
      <c r="AG19" s="38"/>
    </row>
    <row r="20" spans="1:33" ht="76.5" x14ac:dyDescent="0.25">
      <c r="A20" s="26" t="s">
        <v>39</v>
      </c>
      <c r="B20" s="14" t="s">
        <v>129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1"/>
      <c r="AA20" s="11"/>
      <c r="AB20" s="11"/>
      <c r="AC20" s="11"/>
      <c r="AD20" s="11"/>
      <c r="AE20" s="35"/>
      <c r="AF20" s="38"/>
      <c r="AG20" s="38"/>
    </row>
    <row r="21" spans="1:33" x14ac:dyDescent="0.25">
      <c r="A21" s="12" t="s">
        <v>211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  <c r="AF21" s="38"/>
      <c r="AG21" s="38"/>
    </row>
    <row r="22" spans="1:33" ht="25.5" x14ac:dyDescent="0.25">
      <c r="A22" s="26" t="s">
        <v>212</v>
      </c>
      <c r="B22" s="14" t="s">
        <v>117</v>
      </c>
      <c r="C22" s="11">
        <v>73.448700000000002</v>
      </c>
      <c r="D22" s="11">
        <v>21</v>
      </c>
      <c r="E22" s="11">
        <v>24</v>
      </c>
      <c r="F22" s="10">
        <f t="shared" si="0"/>
        <v>32.675867646398096</v>
      </c>
      <c r="G22" s="11">
        <v>1</v>
      </c>
      <c r="H22" s="10">
        <f>G22*100/D22</f>
        <v>4.7619047619047619</v>
      </c>
      <c r="I22" s="11"/>
      <c r="J22" s="11"/>
      <c r="K22" s="11"/>
      <c r="L22" s="11"/>
      <c r="M22" s="11"/>
      <c r="N22" s="11">
        <v>1</v>
      </c>
      <c r="O22" s="11">
        <v>1</v>
      </c>
      <c r="P22" s="11"/>
      <c r="Q22" s="11"/>
      <c r="R22" s="11"/>
      <c r="S22" s="11"/>
      <c r="T22" s="11">
        <v>1</v>
      </c>
      <c r="U22" s="11"/>
      <c r="V22" s="11">
        <f>E22/100*AG22</f>
        <v>1.2</v>
      </c>
      <c r="W22" s="11">
        <f t="shared" ref="W22:W72" si="1">V22*100/E22</f>
        <v>5</v>
      </c>
      <c r="X22" s="11">
        <v>1</v>
      </c>
      <c r="Y22" s="10">
        <f t="shared" ref="Y22:Y72" si="2">X22*100/E22</f>
        <v>4.166666666666667</v>
      </c>
      <c r="Z22" s="11"/>
      <c r="AA22" s="11"/>
      <c r="AB22" s="11"/>
      <c r="AC22" s="11"/>
      <c r="AD22" s="11">
        <v>0</v>
      </c>
      <c r="AE22" s="35">
        <v>1</v>
      </c>
      <c r="AF22" s="38">
        <f>E22/C22</f>
        <v>0.32675867646398099</v>
      </c>
      <c r="AG22" s="38">
        <v>5</v>
      </c>
    </row>
    <row r="23" spans="1:33" ht="25.5" x14ac:dyDescent="0.25">
      <c r="A23" s="26" t="s">
        <v>213</v>
      </c>
      <c r="B23" s="14" t="s">
        <v>209</v>
      </c>
      <c r="C23" s="10">
        <v>18.3</v>
      </c>
      <c r="D23" s="11"/>
      <c r="E23" s="11"/>
      <c r="F23" s="10">
        <f t="shared" si="0"/>
        <v>0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35"/>
      <c r="AF23" s="38"/>
      <c r="AG23" s="38"/>
    </row>
    <row r="24" spans="1:33" x14ac:dyDescent="0.25">
      <c r="A24" s="12" t="s">
        <v>214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  <c r="AF24" s="38"/>
      <c r="AG24" s="38"/>
    </row>
    <row r="25" spans="1:33" ht="76.5" x14ac:dyDescent="0.25">
      <c r="A25" s="26" t="s">
        <v>42</v>
      </c>
      <c r="B25" s="14" t="s">
        <v>130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35"/>
      <c r="AF25" s="38"/>
      <c r="AG25" s="38"/>
    </row>
    <row r="26" spans="1:33" ht="25.5" x14ac:dyDescent="0.25">
      <c r="A26" s="26" t="s">
        <v>43</v>
      </c>
      <c r="B26" s="14" t="s">
        <v>208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  <c r="AF26" s="38"/>
      <c r="AG26" s="38"/>
    </row>
    <row r="27" spans="1:33" ht="25.5" x14ac:dyDescent="0.25">
      <c r="A27" s="26" t="s">
        <v>215</v>
      </c>
      <c r="B27" s="39" t="s">
        <v>118</v>
      </c>
      <c r="C27" s="40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  <c r="AF27" s="38"/>
      <c r="AG27" s="38"/>
    </row>
    <row r="28" spans="1:33" ht="25.5" x14ac:dyDescent="0.25">
      <c r="A28" s="26" t="s">
        <v>216</v>
      </c>
      <c r="B28" s="39" t="s">
        <v>118</v>
      </c>
      <c r="C28" s="40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1"/>
      <c r="AE28" s="35"/>
      <c r="AF28" s="38"/>
      <c r="AG28" s="38"/>
    </row>
    <row r="29" spans="1:33" ht="51" x14ac:dyDescent="0.25">
      <c r="A29" s="26" t="s">
        <v>217</v>
      </c>
      <c r="B29" s="14" t="s">
        <v>131</v>
      </c>
      <c r="C29" s="10">
        <v>31.93</v>
      </c>
      <c r="D29" s="11"/>
      <c r="E29" s="29"/>
      <c r="F29" s="10">
        <f t="shared" si="0"/>
        <v>0</v>
      </c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  <c r="AC29" s="11"/>
      <c r="AD29" s="11"/>
      <c r="AE29" s="35"/>
      <c r="AF29" s="38"/>
      <c r="AG29" s="38"/>
    </row>
    <row r="30" spans="1:33" ht="25.5" x14ac:dyDescent="0.25">
      <c r="A30" s="26" t="s">
        <v>218</v>
      </c>
      <c r="B30" s="14" t="s">
        <v>122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35"/>
      <c r="AF30" s="38"/>
      <c r="AG30" s="38"/>
    </row>
    <row r="31" spans="1:33" x14ac:dyDescent="0.25">
      <c r="A31" s="12" t="s">
        <v>219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  <c r="AF31" s="38"/>
      <c r="AG31" s="38"/>
    </row>
    <row r="32" spans="1:33" ht="25.5" x14ac:dyDescent="0.25">
      <c r="A32" s="26" t="s">
        <v>45</v>
      </c>
      <c r="B32" s="14" t="s">
        <v>132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  <c r="Z32" s="11"/>
      <c r="AA32" s="11"/>
      <c r="AB32" s="11"/>
      <c r="AC32" s="11"/>
      <c r="AD32" s="11"/>
      <c r="AE32" s="35"/>
      <c r="AF32" s="38"/>
      <c r="AG32" s="38"/>
    </row>
    <row r="33" spans="1:33" ht="76.5" x14ac:dyDescent="0.25">
      <c r="A33" s="26" t="s">
        <v>46</v>
      </c>
      <c r="B33" s="14" t="s">
        <v>133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0"/>
      <c r="Z33" s="11"/>
      <c r="AA33" s="11"/>
      <c r="AB33" s="11"/>
      <c r="AC33" s="11"/>
      <c r="AD33" s="11"/>
      <c r="AE33" s="35"/>
      <c r="AF33" s="38"/>
      <c r="AG33" s="38"/>
    </row>
    <row r="34" spans="1:33" ht="25.5" x14ac:dyDescent="0.25">
      <c r="A34" s="26" t="s">
        <v>47</v>
      </c>
      <c r="B34" s="14" t="s">
        <v>134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0"/>
      <c r="Z34" s="11"/>
      <c r="AA34" s="11"/>
      <c r="AB34" s="11"/>
      <c r="AC34" s="11"/>
      <c r="AD34" s="11"/>
      <c r="AE34" s="35"/>
      <c r="AF34" s="38"/>
      <c r="AG34" s="38"/>
    </row>
    <row r="35" spans="1:33" ht="25.5" x14ac:dyDescent="0.25">
      <c r="A35" s="26" t="s">
        <v>51</v>
      </c>
      <c r="B35" s="14" t="s">
        <v>123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0"/>
      <c r="Z35" s="11"/>
      <c r="AA35" s="11"/>
      <c r="AB35" s="11"/>
      <c r="AC35" s="11"/>
      <c r="AD35" s="11"/>
      <c r="AE35" s="35"/>
      <c r="AF35" s="38"/>
      <c r="AG35" s="38"/>
    </row>
    <row r="36" spans="1:33" x14ac:dyDescent="0.25">
      <c r="A36" s="12" t="s">
        <v>220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  <c r="AF36" s="38"/>
      <c r="AG36" s="38"/>
    </row>
    <row r="37" spans="1:33" ht="25.5" x14ac:dyDescent="0.25">
      <c r="A37" s="26" t="s">
        <v>49</v>
      </c>
      <c r="B37" s="14" t="s">
        <v>135</v>
      </c>
      <c r="C37" s="10">
        <v>51.981299999999997</v>
      </c>
      <c r="D37" s="11"/>
      <c r="E37" s="29"/>
      <c r="F37" s="10">
        <f t="shared" si="0"/>
        <v>0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0"/>
      <c r="Z37" s="11"/>
      <c r="AA37" s="11"/>
      <c r="AB37" s="11"/>
      <c r="AC37" s="11"/>
      <c r="AD37" s="11"/>
      <c r="AE37" s="35"/>
      <c r="AF37" s="38"/>
      <c r="AG37" s="38"/>
    </row>
    <row r="38" spans="1:33" ht="25.5" x14ac:dyDescent="0.25">
      <c r="A38" s="26" t="s">
        <v>50</v>
      </c>
      <c r="B38" s="14" t="s">
        <v>136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  <c r="AF38" s="38"/>
      <c r="AG38" s="38"/>
    </row>
    <row r="39" spans="1:33" ht="38.25" x14ac:dyDescent="0.25">
      <c r="A39" s="26" t="s">
        <v>51</v>
      </c>
      <c r="B39" s="14" t="s">
        <v>137</v>
      </c>
      <c r="C39" s="10">
        <v>11.53</v>
      </c>
      <c r="D39" s="11"/>
      <c r="E39" s="29"/>
      <c r="F39" s="10">
        <f t="shared" si="0"/>
        <v>0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0"/>
      <c r="Z39" s="11"/>
      <c r="AA39" s="11"/>
      <c r="AB39" s="11"/>
      <c r="AC39" s="11"/>
      <c r="AD39" s="11"/>
      <c r="AE39" s="35"/>
      <c r="AF39" s="38"/>
      <c r="AG39" s="38"/>
    </row>
    <row r="40" spans="1:33" x14ac:dyDescent="0.25">
      <c r="A40" s="12" t="s">
        <v>221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  <c r="AF40" s="38"/>
      <c r="AG40" s="38"/>
    </row>
    <row r="41" spans="1:33" ht="38.25" x14ac:dyDescent="0.25">
      <c r="A41" s="12" t="s">
        <v>53</v>
      </c>
      <c r="B41" s="14" t="s">
        <v>202</v>
      </c>
      <c r="C41" s="10">
        <v>14.19</v>
      </c>
      <c r="D41" s="11">
        <v>74</v>
      </c>
      <c r="E41" s="29">
        <v>77</v>
      </c>
      <c r="F41" s="10">
        <f t="shared" si="0"/>
        <v>542.63565891472865</v>
      </c>
      <c r="G41" s="11">
        <v>7</v>
      </c>
      <c r="H41" s="10">
        <f t="shared" ref="H41:H86" si="3">G41*100/D41</f>
        <v>9.4594594594594597</v>
      </c>
      <c r="I41" s="11"/>
      <c r="J41" s="11"/>
      <c r="K41" s="11"/>
      <c r="L41" s="11"/>
      <c r="M41" s="11"/>
      <c r="N41" s="11"/>
      <c r="O41" s="11">
        <v>7</v>
      </c>
      <c r="P41" s="11"/>
      <c r="Q41" s="11"/>
      <c r="R41" s="11"/>
      <c r="S41" s="11">
        <v>5</v>
      </c>
      <c r="T41" s="11">
        <v>2</v>
      </c>
      <c r="U41" s="11">
        <f t="shared" ref="U41:U72" si="4">O41*100/G41</f>
        <v>100</v>
      </c>
      <c r="V41" s="11">
        <f t="shared" ref="V41:V86" si="5">E41/100*AG41</f>
        <v>9.24</v>
      </c>
      <c r="W41" s="11">
        <f>V41*100/E41</f>
        <v>12</v>
      </c>
      <c r="X41" s="11">
        <v>8</v>
      </c>
      <c r="Y41" s="10">
        <f t="shared" si="2"/>
        <v>10.38961038961039</v>
      </c>
      <c r="Z41" s="11"/>
      <c r="AA41" s="11"/>
      <c r="AB41" s="11"/>
      <c r="AC41" s="11"/>
      <c r="AD41" s="11"/>
      <c r="AE41" s="35"/>
      <c r="AF41" s="38">
        <f t="shared" ref="AF41:AF86" si="6">E41/C41</f>
        <v>5.4263565891472867</v>
      </c>
      <c r="AG41" s="38">
        <v>12</v>
      </c>
    </row>
    <row r="42" spans="1:33" ht="38.25" x14ac:dyDescent="0.25">
      <c r="A42" s="26" t="s">
        <v>54</v>
      </c>
      <c r="B42" s="14" t="s">
        <v>138</v>
      </c>
      <c r="C42" s="10">
        <v>22.361000000000001</v>
      </c>
      <c r="D42" s="11">
        <v>97</v>
      </c>
      <c r="E42" s="29">
        <v>128</v>
      </c>
      <c r="F42" s="10">
        <f t="shared" si="0"/>
        <v>572.42520459728996</v>
      </c>
      <c r="G42" s="11">
        <v>8</v>
      </c>
      <c r="H42" s="10">
        <f t="shared" si="3"/>
        <v>8.2474226804123703</v>
      </c>
      <c r="I42" s="11"/>
      <c r="J42" s="11"/>
      <c r="K42" s="11"/>
      <c r="L42" s="11"/>
      <c r="M42" s="11"/>
      <c r="N42" s="11"/>
      <c r="O42" s="11">
        <v>8</v>
      </c>
      <c r="P42" s="11"/>
      <c r="Q42" s="11"/>
      <c r="R42" s="11"/>
      <c r="S42" s="11">
        <v>6</v>
      </c>
      <c r="T42" s="11">
        <v>2</v>
      </c>
      <c r="U42" s="11">
        <f t="shared" si="4"/>
        <v>100</v>
      </c>
      <c r="V42" s="11">
        <f t="shared" si="5"/>
        <v>15.36</v>
      </c>
      <c r="W42" s="11">
        <f t="shared" si="1"/>
        <v>12</v>
      </c>
      <c r="X42" s="11">
        <v>8</v>
      </c>
      <c r="Y42" s="10">
        <f t="shared" si="2"/>
        <v>6.25</v>
      </c>
      <c r="Z42" s="11"/>
      <c r="AA42" s="11"/>
      <c r="AB42" s="11"/>
      <c r="AC42" s="11"/>
      <c r="AD42" s="11"/>
      <c r="AE42" s="35"/>
      <c r="AF42" s="38">
        <f t="shared" si="6"/>
        <v>5.7242520459728992</v>
      </c>
      <c r="AG42" s="38">
        <v>12</v>
      </c>
    </row>
    <row r="43" spans="1:33" ht="38.25" x14ac:dyDescent="0.25">
      <c r="A43" s="26" t="s">
        <v>55</v>
      </c>
      <c r="B43" s="14" t="s">
        <v>139</v>
      </c>
      <c r="C43" s="10">
        <v>16.297000000000001</v>
      </c>
      <c r="D43" s="11">
        <v>130</v>
      </c>
      <c r="E43" s="29">
        <v>144</v>
      </c>
      <c r="F43" s="10">
        <f t="shared" si="0"/>
        <v>883.59820825918882</v>
      </c>
      <c r="G43" s="11">
        <v>3</v>
      </c>
      <c r="H43" s="10">
        <f t="shared" si="3"/>
        <v>2.3076923076923075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4"/>
        <v>100</v>
      </c>
      <c r="V43" s="11">
        <f t="shared" si="5"/>
        <v>21.599999999999998</v>
      </c>
      <c r="W43" s="11">
        <f t="shared" si="1"/>
        <v>15</v>
      </c>
      <c r="X43" s="11">
        <v>13</v>
      </c>
      <c r="Y43" s="10">
        <f t="shared" si="2"/>
        <v>9.0277777777777786</v>
      </c>
      <c r="Z43" s="11"/>
      <c r="AA43" s="11"/>
      <c r="AB43" s="11"/>
      <c r="AC43" s="11"/>
      <c r="AD43" s="11"/>
      <c r="AE43" s="35"/>
      <c r="AF43" s="38">
        <f t="shared" si="6"/>
        <v>8.8359820825918884</v>
      </c>
      <c r="AG43" s="38">
        <v>15</v>
      </c>
    </row>
    <row r="44" spans="1:33" ht="25.5" x14ac:dyDescent="0.25">
      <c r="A44" s="26" t="s">
        <v>222</v>
      </c>
      <c r="B44" s="14" t="s">
        <v>203</v>
      </c>
      <c r="C44" s="10">
        <v>13.78</v>
      </c>
      <c r="D44" s="11">
        <v>101</v>
      </c>
      <c r="E44" s="29">
        <v>109</v>
      </c>
      <c r="F44" s="10">
        <f t="shared" si="0"/>
        <v>791.00145137880986</v>
      </c>
      <c r="G44" s="11">
        <v>5</v>
      </c>
      <c r="H44" s="10">
        <f t="shared" si="3"/>
        <v>4.9504950495049505</v>
      </c>
      <c r="I44" s="11"/>
      <c r="J44" s="11"/>
      <c r="K44" s="11"/>
      <c r="L44" s="11"/>
      <c r="M44" s="11"/>
      <c r="N44" s="11"/>
      <c r="O44" s="11">
        <v>2</v>
      </c>
      <c r="P44" s="11"/>
      <c r="Q44" s="11"/>
      <c r="R44" s="11"/>
      <c r="S44" s="11">
        <v>2</v>
      </c>
      <c r="T44" s="11"/>
      <c r="U44" s="11">
        <f t="shared" si="4"/>
        <v>40</v>
      </c>
      <c r="V44" s="11">
        <f t="shared" si="5"/>
        <v>16.350000000000001</v>
      </c>
      <c r="W44" s="11">
        <f t="shared" si="1"/>
        <v>15.000000000000002</v>
      </c>
      <c r="X44" s="11">
        <v>6</v>
      </c>
      <c r="Y44" s="10">
        <f t="shared" si="2"/>
        <v>5.5045871559633026</v>
      </c>
      <c r="Z44" s="11"/>
      <c r="AA44" s="11"/>
      <c r="AB44" s="11"/>
      <c r="AC44" s="11"/>
      <c r="AD44" s="11"/>
      <c r="AE44" s="35"/>
      <c r="AF44" s="38">
        <f t="shared" si="6"/>
        <v>7.9100145137880995</v>
      </c>
      <c r="AG44" s="38">
        <v>15</v>
      </c>
    </row>
    <row r="45" spans="1:33" ht="25.5" x14ac:dyDescent="0.25">
      <c r="A45" s="26" t="s">
        <v>223</v>
      </c>
      <c r="B45" s="14" t="s">
        <v>140</v>
      </c>
      <c r="C45" s="10">
        <v>15.888</v>
      </c>
      <c r="D45" s="11">
        <v>12</v>
      </c>
      <c r="E45" s="29">
        <v>44</v>
      </c>
      <c r="F45" s="10">
        <f t="shared" si="0"/>
        <v>276.93856998992953</v>
      </c>
      <c r="G45" s="11">
        <v>0</v>
      </c>
      <c r="H45" s="10">
        <f t="shared" si="3"/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f t="shared" si="5"/>
        <v>3.52</v>
      </c>
      <c r="W45" s="11">
        <f t="shared" si="1"/>
        <v>8</v>
      </c>
      <c r="X45" s="11">
        <v>2</v>
      </c>
      <c r="Y45" s="10">
        <f t="shared" si="2"/>
        <v>4.5454545454545459</v>
      </c>
      <c r="Z45" s="11"/>
      <c r="AA45" s="11"/>
      <c r="AB45" s="11"/>
      <c r="AC45" s="11"/>
      <c r="AD45" s="11"/>
      <c r="AE45" s="35"/>
      <c r="AF45" s="38">
        <f t="shared" si="6"/>
        <v>2.7693856998992952</v>
      </c>
      <c r="AG45" s="38">
        <v>8</v>
      </c>
    </row>
    <row r="46" spans="1:33" ht="25.5" x14ac:dyDescent="0.25">
      <c r="A46" s="26" t="s">
        <v>224</v>
      </c>
      <c r="B46" s="14" t="s">
        <v>141</v>
      </c>
      <c r="C46" s="10">
        <v>14.750999999999999</v>
      </c>
      <c r="D46" s="11">
        <v>189</v>
      </c>
      <c r="E46" s="29">
        <v>311</v>
      </c>
      <c r="F46" s="10">
        <f t="shared" si="0"/>
        <v>2108.3316385329808</v>
      </c>
      <c r="G46" s="11">
        <v>47</v>
      </c>
      <c r="H46" s="10">
        <f t="shared" si="3"/>
        <v>24.867724867724867</v>
      </c>
      <c r="I46" s="11"/>
      <c r="J46" s="11"/>
      <c r="K46" s="11"/>
      <c r="L46" s="11"/>
      <c r="M46" s="11"/>
      <c r="N46" s="11"/>
      <c r="O46" s="11">
        <v>44</v>
      </c>
      <c r="P46" s="11"/>
      <c r="Q46" s="11"/>
      <c r="R46" s="11"/>
      <c r="S46" s="11">
        <v>21</v>
      </c>
      <c r="T46" s="11">
        <v>23</v>
      </c>
      <c r="U46" s="11">
        <f t="shared" si="4"/>
        <v>93.61702127659575</v>
      </c>
      <c r="V46" s="11">
        <f t="shared" si="5"/>
        <v>93.3</v>
      </c>
      <c r="W46" s="11">
        <f t="shared" si="1"/>
        <v>30</v>
      </c>
      <c r="X46" s="11">
        <v>93</v>
      </c>
      <c r="Y46" s="10">
        <f t="shared" si="2"/>
        <v>29.90353697749196</v>
      </c>
      <c r="Z46" s="11"/>
      <c r="AA46" s="11"/>
      <c r="AB46" s="11"/>
      <c r="AC46" s="11"/>
      <c r="AD46" s="11"/>
      <c r="AE46" s="35"/>
      <c r="AF46" s="38">
        <f t="shared" si="6"/>
        <v>21.083316385329809</v>
      </c>
      <c r="AG46" s="38">
        <v>30</v>
      </c>
    </row>
    <row r="47" spans="1:33" ht="51" x14ac:dyDescent="0.25">
      <c r="A47" s="26" t="s">
        <v>225</v>
      </c>
      <c r="B47" s="14" t="s">
        <v>142</v>
      </c>
      <c r="C47" s="10">
        <v>11.3</v>
      </c>
      <c r="D47" s="11">
        <v>88</v>
      </c>
      <c r="E47" s="29">
        <v>91</v>
      </c>
      <c r="F47" s="10">
        <f t="shared" si="0"/>
        <v>805.30973451327429</v>
      </c>
      <c r="G47" s="11">
        <v>9</v>
      </c>
      <c r="H47" s="10">
        <f t="shared" si="3"/>
        <v>10.227272727272727</v>
      </c>
      <c r="I47" s="11"/>
      <c r="J47" s="11"/>
      <c r="K47" s="11"/>
      <c r="L47" s="11"/>
      <c r="M47" s="11"/>
      <c r="N47" s="11"/>
      <c r="O47" s="11">
        <v>9</v>
      </c>
      <c r="P47" s="11"/>
      <c r="Q47" s="11"/>
      <c r="R47" s="11"/>
      <c r="S47" s="11">
        <v>8</v>
      </c>
      <c r="T47" s="11">
        <v>2</v>
      </c>
      <c r="U47" s="11">
        <f t="shared" si="4"/>
        <v>100</v>
      </c>
      <c r="V47" s="11">
        <f t="shared" si="5"/>
        <v>13.65</v>
      </c>
      <c r="W47" s="11">
        <f t="shared" si="1"/>
        <v>15</v>
      </c>
      <c r="X47" s="11">
        <v>10</v>
      </c>
      <c r="Y47" s="10">
        <f t="shared" si="2"/>
        <v>10.989010989010989</v>
      </c>
      <c r="Z47" s="11"/>
      <c r="AA47" s="11"/>
      <c r="AB47" s="11"/>
      <c r="AC47" s="11"/>
      <c r="AD47" s="11"/>
      <c r="AE47" s="35"/>
      <c r="AF47" s="38">
        <f t="shared" si="6"/>
        <v>8.053097345132743</v>
      </c>
      <c r="AG47" s="38">
        <v>15</v>
      </c>
    </row>
    <row r="48" spans="1:33" x14ac:dyDescent="0.25">
      <c r="A48" s="12" t="s">
        <v>226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  <c r="AF48" s="38"/>
      <c r="AG48" s="38"/>
    </row>
    <row r="49" spans="1:33" ht="25.5" x14ac:dyDescent="0.25">
      <c r="A49" s="26" t="s">
        <v>57</v>
      </c>
      <c r="B49" s="14" t="s">
        <v>143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0"/>
      <c r="Z49" s="11"/>
      <c r="AA49" s="11"/>
      <c r="AB49" s="11"/>
      <c r="AC49" s="11"/>
      <c r="AD49" s="11"/>
      <c r="AE49" s="35"/>
      <c r="AF49" s="38"/>
      <c r="AG49" s="38"/>
    </row>
    <row r="50" spans="1:33" ht="38.25" x14ac:dyDescent="0.25">
      <c r="A50" s="26" t="s">
        <v>58</v>
      </c>
      <c r="B50" s="14" t="s">
        <v>144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0"/>
      <c r="Z50" s="11"/>
      <c r="AA50" s="11"/>
      <c r="AB50" s="11"/>
      <c r="AC50" s="11"/>
      <c r="AD50" s="11"/>
      <c r="AE50" s="35"/>
      <c r="AF50" s="38"/>
      <c r="AG50" s="38"/>
    </row>
    <row r="51" spans="1:33" ht="25.5" x14ac:dyDescent="0.25">
      <c r="A51" s="26" t="s">
        <v>59</v>
      </c>
      <c r="B51" s="14" t="s">
        <v>145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"/>
      <c r="Z51" s="11"/>
      <c r="AA51" s="11"/>
      <c r="AB51" s="11"/>
      <c r="AC51" s="11"/>
      <c r="AD51" s="11"/>
      <c r="AE51" s="35"/>
      <c r="AF51" s="38"/>
      <c r="AG51" s="38"/>
    </row>
    <row r="52" spans="1:33" ht="25.5" x14ac:dyDescent="0.25">
      <c r="A52" s="26" t="s">
        <v>60</v>
      </c>
      <c r="B52" s="14" t="s">
        <v>146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  <c r="Z52" s="11"/>
      <c r="AA52" s="11"/>
      <c r="AB52" s="11"/>
      <c r="AC52" s="11"/>
      <c r="AD52" s="11"/>
      <c r="AE52" s="35"/>
      <c r="AF52" s="38"/>
      <c r="AG52" s="38"/>
    </row>
    <row r="53" spans="1:33" ht="25.5" x14ac:dyDescent="0.25">
      <c r="A53" s="26" t="s">
        <v>227</v>
      </c>
      <c r="B53" s="14" t="s">
        <v>204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0"/>
      <c r="Z53" s="11"/>
      <c r="AA53" s="11"/>
      <c r="AB53" s="11"/>
      <c r="AC53" s="11"/>
      <c r="AD53" s="11"/>
      <c r="AE53" s="35"/>
      <c r="AF53" s="38"/>
      <c r="AG53" s="38"/>
    </row>
    <row r="54" spans="1:33" ht="68.25" customHeight="1" x14ac:dyDescent="0.25">
      <c r="A54" s="26" t="s">
        <v>61</v>
      </c>
      <c r="B54" s="14" t="s">
        <v>147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  <c r="Z54" s="11"/>
      <c r="AA54" s="11"/>
      <c r="AB54" s="11"/>
      <c r="AC54" s="11"/>
      <c r="AD54" s="11"/>
      <c r="AE54" s="35"/>
      <c r="AF54" s="38"/>
      <c r="AG54" s="38"/>
    </row>
    <row r="55" spans="1:33" x14ac:dyDescent="0.25">
      <c r="A55" s="26" t="s">
        <v>228</v>
      </c>
      <c r="B55" s="41" t="s">
        <v>62</v>
      </c>
      <c r="C55" s="42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  <c r="AF55" s="38"/>
      <c r="AG55" s="38"/>
    </row>
    <row r="56" spans="1:33" ht="25.5" x14ac:dyDescent="0.25">
      <c r="A56" s="26" t="s">
        <v>229</v>
      </c>
      <c r="B56" s="39" t="s">
        <v>119</v>
      </c>
      <c r="C56" s="40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  <c r="Z56" s="11"/>
      <c r="AA56" s="11"/>
      <c r="AB56" s="11"/>
      <c r="AC56" s="11"/>
      <c r="AD56" s="11"/>
      <c r="AE56" s="35"/>
      <c r="AF56" s="38"/>
      <c r="AG56" s="38"/>
    </row>
    <row r="57" spans="1:33" x14ac:dyDescent="0.25">
      <c r="A57" s="12" t="s">
        <v>230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  <c r="AF57" s="38"/>
      <c r="AG57" s="38"/>
    </row>
    <row r="58" spans="1:33" ht="25.5" x14ac:dyDescent="0.25">
      <c r="A58" s="26" t="s">
        <v>64</v>
      </c>
      <c r="B58" s="14" t="s">
        <v>148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  <c r="Z58" s="11"/>
      <c r="AA58" s="11"/>
      <c r="AB58" s="11"/>
      <c r="AC58" s="11"/>
      <c r="AD58" s="11"/>
      <c r="AE58" s="35"/>
      <c r="AF58" s="38"/>
      <c r="AG58" s="38"/>
    </row>
    <row r="59" spans="1:33" ht="25.5" x14ac:dyDescent="0.25">
      <c r="A59" s="26" t="s">
        <v>65</v>
      </c>
      <c r="B59" s="14" t="s">
        <v>149</v>
      </c>
      <c r="C59" s="16">
        <v>23.495000000000001</v>
      </c>
      <c r="D59" s="11"/>
      <c r="E59" s="29"/>
      <c r="F59" s="10">
        <f t="shared" si="0"/>
        <v>0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  <c r="Z59" s="11"/>
      <c r="AA59" s="11"/>
      <c r="AB59" s="11"/>
      <c r="AC59" s="11"/>
      <c r="AD59" s="11"/>
      <c r="AE59" s="35"/>
      <c r="AF59" s="38"/>
      <c r="AG59" s="38"/>
    </row>
    <row r="60" spans="1:33" ht="25.5" x14ac:dyDescent="0.25">
      <c r="A60" s="26" t="s">
        <v>66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  <c r="AF60" s="38"/>
      <c r="AG60" s="38"/>
    </row>
    <row r="61" spans="1:33" x14ac:dyDescent="0.25">
      <c r="A61" s="12" t="s">
        <v>231</v>
      </c>
      <c r="B61" s="13" t="s">
        <v>71</v>
      </c>
      <c r="C61" s="16"/>
      <c r="D61" s="11"/>
      <c r="E61" s="29"/>
      <c r="F61" s="10" t="e">
        <f t="shared" si="0"/>
        <v>#DIV/0!</v>
      </c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  <c r="AF61" s="38"/>
      <c r="AG61" s="38"/>
    </row>
    <row r="62" spans="1:33" ht="76.5" x14ac:dyDescent="0.25">
      <c r="A62" s="26" t="s">
        <v>68</v>
      </c>
      <c r="B62" s="14" t="s">
        <v>151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  <c r="Z62" s="11"/>
      <c r="AA62" s="11"/>
      <c r="AB62" s="11"/>
      <c r="AC62" s="11"/>
      <c r="AD62" s="11"/>
      <c r="AE62" s="35"/>
      <c r="AF62" s="38"/>
      <c r="AG62" s="38"/>
    </row>
    <row r="63" spans="1:33" ht="25.5" x14ac:dyDescent="0.25">
      <c r="A63" s="26" t="s">
        <v>69</v>
      </c>
      <c r="B63" s="14" t="s">
        <v>152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  <c r="AF63" s="38"/>
      <c r="AG63" s="38"/>
    </row>
    <row r="64" spans="1:33" ht="25.5" x14ac:dyDescent="0.25">
      <c r="A64" s="26" t="s">
        <v>70</v>
      </c>
      <c r="B64" s="14" t="s">
        <v>153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  <c r="AF64" s="38"/>
      <c r="AG64" s="38"/>
    </row>
    <row r="65" spans="1:33" x14ac:dyDescent="0.25">
      <c r="A65" s="26" t="s">
        <v>232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  <c r="AF65" s="38"/>
      <c r="AG65" s="38"/>
    </row>
    <row r="66" spans="1:33" ht="25.5" x14ac:dyDescent="0.25">
      <c r="A66" s="26" t="s">
        <v>72</v>
      </c>
      <c r="B66" s="14" t="s">
        <v>154</v>
      </c>
      <c r="C66" s="16">
        <v>24.680099999999999</v>
      </c>
      <c r="D66" s="11">
        <v>0</v>
      </c>
      <c r="E66" s="29">
        <v>0</v>
      </c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0"/>
      <c r="Z66" s="11"/>
      <c r="AA66" s="11"/>
      <c r="AB66" s="11"/>
      <c r="AC66" s="11"/>
      <c r="AD66" s="11"/>
      <c r="AE66" s="35"/>
      <c r="AF66" s="38"/>
      <c r="AG66" s="38"/>
    </row>
    <row r="67" spans="1:33" ht="25.5" x14ac:dyDescent="0.25">
      <c r="A67" s="26" t="s">
        <v>73</v>
      </c>
      <c r="B67" s="14" t="s">
        <v>155</v>
      </c>
      <c r="C67" s="16">
        <v>12.462</v>
      </c>
      <c r="D67" s="11">
        <v>31</v>
      </c>
      <c r="E67" s="29">
        <v>32</v>
      </c>
      <c r="F67" s="10">
        <f t="shared" si="0"/>
        <v>256.7806130637137</v>
      </c>
      <c r="G67" s="11">
        <v>2</v>
      </c>
      <c r="H67" s="10">
        <f t="shared" si="3"/>
        <v>6.4516129032258061</v>
      </c>
      <c r="I67" s="11"/>
      <c r="J67" s="11"/>
      <c r="K67" s="11"/>
      <c r="L67" s="11"/>
      <c r="M67" s="11"/>
      <c r="N67" s="11"/>
      <c r="O67" s="11">
        <v>2</v>
      </c>
      <c r="P67" s="11"/>
      <c r="Q67" s="11"/>
      <c r="R67" s="11"/>
      <c r="S67" s="11">
        <v>1</v>
      </c>
      <c r="T67" s="11">
        <v>1</v>
      </c>
      <c r="U67" s="11"/>
      <c r="V67" s="11">
        <f t="shared" si="5"/>
        <v>2.56</v>
      </c>
      <c r="W67" s="11">
        <f t="shared" si="1"/>
        <v>8</v>
      </c>
      <c r="X67" s="11">
        <v>2</v>
      </c>
      <c r="Y67" s="10">
        <f t="shared" si="2"/>
        <v>6.25</v>
      </c>
      <c r="Z67" s="11"/>
      <c r="AA67" s="11"/>
      <c r="AB67" s="11"/>
      <c r="AC67" s="11"/>
      <c r="AD67" s="11"/>
      <c r="AE67" s="35"/>
      <c r="AF67" s="38">
        <f t="shared" si="6"/>
        <v>2.5678061306371371</v>
      </c>
      <c r="AG67" s="38">
        <v>8</v>
      </c>
    </row>
    <row r="68" spans="1:33" ht="38.25" x14ac:dyDescent="0.25">
      <c r="A68" s="26" t="s">
        <v>233</v>
      </c>
      <c r="B68" s="14" t="s">
        <v>205</v>
      </c>
      <c r="C68" s="16">
        <v>22.086500000000001</v>
      </c>
      <c r="D68" s="11">
        <v>0</v>
      </c>
      <c r="E68" s="29">
        <v>62</v>
      </c>
      <c r="F68" s="10">
        <f t="shared" si="0"/>
        <v>280.71446358635365</v>
      </c>
      <c r="G68" s="11"/>
      <c r="H68" s="10"/>
      <c r="I68" s="11"/>
      <c r="J68" s="11"/>
      <c r="K68" s="11"/>
      <c r="L68" s="11"/>
      <c r="M68" s="11"/>
      <c r="N68" s="11"/>
      <c r="O68" s="11">
        <v>0</v>
      </c>
      <c r="P68" s="11"/>
      <c r="Q68" s="11"/>
      <c r="R68" s="11"/>
      <c r="S68" s="11">
        <v>0</v>
      </c>
      <c r="T68" s="11">
        <v>0</v>
      </c>
      <c r="U68" s="11"/>
      <c r="V68" s="10">
        <f t="shared" si="5"/>
        <v>4.96</v>
      </c>
      <c r="W68" s="11">
        <f t="shared" si="1"/>
        <v>8</v>
      </c>
      <c r="X68" s="11">
        <v>4</v>
      </c>
      <c r="Y68" s="10">
        <f t="shared" si="2"/>
        <v>6.4516129032258061</v>
      </c>
      <c r="Z68" s="11"/>
      <c r="AA68" s="11"/>
      <c r="AB68" s="11"/>
      <c r="AC68" s="11"/>
      <c r="AD68" s="11"/>
      <c r="AE68" s="35"/>
      <c r="AF68" s="38">
        <f t="shared" si="6"/>
        <v>2.8071446358635366</v>
      </c>
      <c r="AG68" s="38">
        <v>8</v>
      </c>
    </row>
    <row r="69" spans="1:33" ht="25.5" x14ac:dyDescent="0.25">
      <c r="A69" s="26" t="s">
        <v>234</v>
      </c>
      <c r="B69" s="14" t="s">
        <v>156</v>
      </c>
      <c r="C69" s="16">
        <v>8.8620000000000001</v>
      </c>
      <c r="D69" s="11">
        <v>0</v>
      </c>
      <c r="E69" s="29">
        <v>0</v>
      </c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0"/>
      <c r="Z69" s="11"/>
      <c r="AA69" s="11"/>
      <c r="AB69" s="11"/>
      <c r="AC69" s="11"/>
      <c r="AD69" s="11"/>
      <c r="AE69" s="35"/>
      <c r="AF69" s="38"/>
      <c r="AG69" s="38"/>
    </row>
    <row r="70" spans="1:33" x14ac:dyDescent="0.25">
      <c r="A70" s="26" t="s">
        <v>235</v>
      </c>
      <c r="B70" s="14" t="s">
        <v>157</v>
      </c>
      <c r="C70" s="16">
        <v>11.2681</v>
      </c>
      <c r="D70" s="11">
        <v>0</v>
      </c>
      <c r="E70" s="29">
        <v>16</v>
      </c>
      <c r="F70" s="10">
        <f t="shared" si="0"/>
        <v>141.99377002334023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0"/>
      <c r="Z70" s="11"/>
      <c r="AA70" s="11"/>
      <c r="AB70" s="11"/>
      <c r="AC70" s="11"/>
      <c r="AD70" s="11"/>
      <c r="AE70" s="35"/>
      <c r="AF70" s="38"/>
      <c r="AG70" s="38"/>
    </row>
    <row r="71" spans="1:33" ht="38.25" x14ac:dyDescent="0.25">
      <c r="A71" s="26" t="s">
        <v>236</v>
      </c>
      <c r="B71" s="14" t="s">
        <v>158</v>
      </c>
      <c r="C71" s="16">
        <v>18.846</v>
      </c>
      <c r="D71" s="11">
        <v>232</v>
      </c>
      <c r="E71" s="29">
        <v>184</v>
      </c>
      <c r="F71" s="10">
        <f t="shared" si="0"/>
        <v>976.33450068980153</v>
      </c>
      <c r="G71" s="11">
        <v>15</v>
      </c>
      <c r="H71" s="10">
        <f t="shared" si="3"/>
        <v>6.4655172413793105</v>
      </c>
      <c r="I71" s="11"/>
      <c r="J71" s="11"/>
      <c r="K71" s="11"/>
      <c r="L71" s="11"/>
      <c r="M71" s="11"/>
      <c r="N71" s="11"/>
      <c r="O71" s="11">
        <v>15</v>
      </c>
      <c r="P71" s="11"/>
      <c r="Q71" s="11"/>
      <c r="R71" s="11"/>
      <c r="S71" s="11">
        <v>12</v>
      </c>
      <c r="T71" s="11">
        <v>3</v>
      </c>
      <c r="U71" s="11">
        <f t="shared" si="4"/>
        <v>100</v>
      </c>
      <c r="V71" s="11">
        <f t="shared" si="5"/>
        <v>33.120000000000005</v>
      </c>
      <c r="W71" s="11">
        <f t="shared" si="1"/>
        <v>18.000000000000004</v>
      </c>
      <c r="X71" s="11">
        <v>15</v>
      </c>
      <c r="Y71" s="10">
        <f t="shared" si="2"/>
        <v>8.1521739130434785</v>
      </c>
      <c r="Z71" s="11"/>
      <c r="AA71" s="11"/>
      <c r="AB71" s="11"/>
      <c r="AC71" s="11"/>
      <c r="AD71" s="11"/>
      <c r="AE71" s="35"/>
      <c r="AF71" s="38">
        <f t="shared" si="6"/>
        <v>9.7633450068980157</v>
      </c>
      <c r="AG71" s="38">
        <v>18</v>
      </c>
    </row>
    <row r="72" spans="1:33" ht="25.5" x14ac:dyDescent="0.25">
      <c r="A72" s="26" t="s">
        <v>237</v>
      </c>
      <c r="B72" s="14" t="s">
        <v>159</v>
      </c>
      <c r="C72" s="16">
        <v>16.332000000000001</v>
      </c>
      <c r="D72" s="11">
        <v>37</v>
      </c>
      <c r="E72" s="29">
        <v>5</v>
      </c>
      <c r="F72" s="10">
        <f t="shared" si="0"/>
        <v>30.61474406073965</v>
      </c>
      <c r="G72" s="11">
        <v>2</v>
      </c>
      <c r="H72" s="10">
        <f t="shared" si="3"/>
        <v>5.4054054054054053</v>
      </c>
      <c r="I72" s="11"/>
      <c r="J72" s="11"/>
      <c r="K72" s="11"/>
      <c r="L72" s="11"/>
      <c r="M72" s="11"/>
      <c r="N72" s="11"/>
      <c r="O72" s="11">
        <v>2</v>
      </c>
      <c r="P72" s="11"/>
      <c r="Q72" s="11"/>
      <c r="R72" s="11"/>
      <c r="S72" s="11">
        <v>1</v>
      </c>
      <c r="T72" s="11">
        <v>1</v>
      </c>
      <c r="U72" s="11">
        <f t="shared" si="4"/>
        <v>100</v>
      </c>
      <c r="V72" s="11">
        <f t="shared" si="5"/>
        <v>0.25</v>
      </c>
      <c r="W72" s="11">
        <f t="shared" si="1"/>
        <v>5</v>
      </c>
      <c r="X72" s="11">
        <v>0</v>
      </c>
      <c r="Y72" s="10">
        <f t="shared" si="2"/>
        <v>0</v>
      </c>
      <c r="Z72" s="11"/>
      <c r="AA72" s="11"/>
      <c r="AB72" s="11"/>
      <c r="AC72" s="11"/>
      <c r="AD72" s="11"/>
      <c r="AE72" s="35"/>
      <c r="AF72" s="38">
        <f t="shared" si="6"/>
        <v>0.30614744060739651</v>
      </c>
      <c r="AG72" s="38">
        <v>5</v>
      </c>
    </row>
    <row r="73" spans="1:33" ht="51" x14ac:dyDescent="0.25">
      <c r="A73" s="26" t="s">
        <v>238</v>
      </c>
      <c r="B73" s="14" t="s">
        <v>160</v>
      </c>
      <c r="C73" s="16">
        <v>15.0205</v>
      </c>
      <c r="D73" s="11">
        <v>0</v>
      </c>
      <c r="E73" s="29">
        <v>9</v>
      </c>
      <c r="F73" s="10">
        <f t="shared" si="0"/>
        <v>59.918111913717915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0"/>
      <c r="Z73" s="11"/>
      <c r="AA73" s="11"/>
      <c r="AB73" s="11"/>
      <c r="AC73" s="11"/>
      <c r="AD73" s="11"/>
      <c r="AE73" s="35"/>
      <c r="AF73" s="38"/>
      <c r="AG73" s="38"/>
    </row>
    <row r="74" spans="1:33" ht="25.5" x14ac:dyDescent="0.25">
      <c r="A74" s="26" t="s">
        <v>239</v>
      </c>
      <c r="B74" s="14" t="s">
        <v>161</v>
      </c>
      <c r="C74" s="16">
        <v>2.7606000000000002</v>
      </c>
      <c r="D74" s="11">
        <v>0</v>
      </c>
      <c r="E74" s="29">
        <v>0</v>
      </c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0"/>
      <c r="Z74" s="11"/>
      <c r="AA74" s="11"/>
      <c r="AB74" s="11"/>
      <c r="AC74" s="11"/>
      <c r="AD74" s="11"/>
      <c r="AE74" s="35"/>
      <c r="AF74" s="38"/>
      <c r="AG74" s="38"/>
    </row>
    <row r="75" spans="1:33" ht="38.25" x14ac:dyDescent="0.25">
      <c r="A75" s="26" t="s">
        <v>240</v>
      </c>
      <c r="B75" s="14" t="s">
        <v>162</v>
      </c>
      <c r="C75" s="16">
        <v>10.968500000000001</v>
      </c>
      <c r="D75" s="11">
        <v>0</v>
      </c>
      <c r="E75" s="29">
        <v>0</v>
      </c>
      <c r="F75" s="10">
        <f t="shared" si="0"/>
        <v>0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0"/>
      <c r="Z75" s="11"/>
      <c r="AA75" s="11"/>
      <c r="AB75" s="11"/>
      <c r="AC75" s="11"/>
      <c r="AD75" s="11"/>
      <c r="AE75" s="35"/>
      <c r="AF75" s="38"/>
      <c r="AG75" s="38"/>
    </row>
    <row r="76" spans="1:33" x14ac:dyDescent="0.25">
      <c r="A76" s="26" t="s">
        <v>241</v>
      </c>
      <c r="B76" s="13" t="s">
        <v>80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  <c r="AF76" s="38"/>
      <c r="AG76" s="38"/>
    </row>
    <row r="77" spans="1:33" ht="25.5" x14ac:dyDescent="0.25">
      <c r="A77" s="26" t="s">
        <v>75</v>
      </c>
      <c r="B77" s="14" t="s">
        <v>163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0"/>
      <c r="Z77" s="11"/>
      <c r="AA77" s="11"/>
      <c r="AB77" s="11"/>
      <c r="AC77" s="11"/>
      <c r="AD77" s="11"/>
      <c r="AE77" s="35"/>
      <c r="AF77" s="38"/>
      <c r="AG77" s="38"/>
    </row>
    <row r="78" spans="1:33" ht="76.5" x14ac:dyDescent="0.25">
      <c r="A78" s="26" t="s">
        <v>76</v>
      </c>
      <c r="B78" s="14" t="s">
        <v>164</v>
      </c>
      <c r="C78" s="16">
        <v>49.19</v>
      </c>
      <c r="D78" s="11"/>
      <c r="E78" s="29"/>
      <c r="F78" s="10">
        <f t="shared" ref="F78:F130" si="7">E78*100/C78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0"/>
      <c r="Z78" s="11"/>
      <c r="AA78" s="11"/>
      <c r="AB78" s="11"/>
      <c r="AC78" s="11"/>
      <c r="AD78" s="11"/>
      <c r="AE78" s="35"/>
      <c r="AF78" s="38"/>
      <c r="AG78" s="38"/>
    </row>
    <row r="79" spans="1:33" ht="25.5" x14ac:dyDescent="0.25">
      <c r="A79" s="26" t="s">
        <v>77</v>
      </c>
      <c r="B79" s="14" t="s">
        <v>165</v>
      </c>
      <c r="C79" s="16">
        <v>12.4422</v>
      </c>
      <c r="D79" s="11"/>
      <c r="E79" s="29"/>
      <c r="F79" s="10">
        <f t="shared" si="7"/>
        <v>0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0"/>
      <c r="Z79" s="11"/>
      <c r="AA79" s="11"/>
      <c r="AB79" s="11"/>
      <c r="AC79" s="11"/>
      <c r="AD79" s="11"/>
      <c r="AE79" s="35"/>
      <c r="AF79" s="38"/>
      <c r="AG79" s="38"/>
    </row>
    <row r="80" spans="1:33" ht="25.5" x14ac:dyDescent="0.25">
      <c r="A80" s="26" t="s">
        <v>78</v>
      </c>
      <c r="B80" s="14" t="s">
        <v>166</v>
      </c>
      <c r="C80" s="16">
        <v>11.343999999999999</v>
      </c>
      <c r="D80" s="11"/>
      <c r="E80" s="29"/>
      <c r="F80" s="10">
        <f t="shared" si="7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0"/>
      <c r="Z80" s="11"/>
      <c r="AA80" s="11"/>
      <c r="AB80" s="11"/>
      <c r="AC80" s="11"/>
      <c r="AD80" s="11"/>
      <c r="AE80" s="35"/>
      <c r="AF80" s="38"/>
      <c r="AG80" s="38"/>
    </row>
    <row r="81" spans="1:33" ht="63.75" x14ac:dyDescent="0.25">
      <c r="A81" s="26" t="s">
        <v>242</v>
      </c>
      <c r="B81" s="14" t="s">
        <v>206</v>
      </c>
      <c r="C81" s="16">
        <v>26.6797</v>
      </c>
      <c r="D81" s="11"/>
      <c r="E81" s="29"/>
      <c r="F81" s="10">
        <f t="shared" si="7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0"/>
      <c r="Z81" s="11"/>
      <c r="AA81" s="11"/>
      <c r="AB81" s="11"/>
      <c r="AC81" s="11"/>
      <c r="AD81" s="11"/>
      <c r="AE81" s="35"/>
      <c r="AF81" s="38"/>
      <c r="AG81" s="38"/>
    </row>
    <row r="82" spans="1:33" x14ac:dyDescent="0.25">
      <c r="A82" s="12" t="s">
        <v>243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  <c r="AF82" s="38"/>
      <c r="AG82" s="38"/>
    </row>
    <row r="83" spans="1:33" ht="25.5" x14ac:dyDescent="0.25">
      <c r="A83" s="26" t="s">
        <v>79</v>
      </c>
      <c r="B83" s="14" t="s">
        <v>167</v>
      </c>
      <c r="C83" s="16">
        <v>8.3520000000000003</v>
      </c>
      <c r="D83" s="11">
        <v>30</v>
      </c>
      <c r="E83" s="29">
        <v>22</v>
      </c>
      <c r="F83" s="10">
        <f t="shared" si="7"/>
        <v>263.40996168582376</v>
      </c>
      <c r="G83" s="11">
        <v>3</v>
      </c>
      <c r="H83" s="10">
        <f t="shared" si="3"/>
        <v>10</v>
      </c>
      <c r="I83" s="11"/>
      <c r="J83" s="11"/>
      <c r="K83" s="11"/>
      <c r="L83" s="11"/>
      <c r="M83" s="11">
        <v>2</v>
      </c>
      <c r="N83" s="11">
        <v>1</v>
      </c>
      <c r="O83" s="11">
        <v>2</v>
      </c>
      <c r="P83" s="11"/>
      <c r="Q83" s="11"/>
      <c r="R83" s="11"/>
      <c r="S83" s="11">
        <v>1</v>
      </c>
      <c r="T83" s="11">
        <v>1</v>
      </c>
      <c r="U83" s="11">
        <f t="shared" ref="U83:U131" si="8">O83*100/G83</f>
        <v>66.666666666666671</v>
      </c>
      <c r="V83" s="43">
        <f t="shared" si="5"/>
        <v>1.76</v>
      </c>
      <c r="W83" s="11">
        <f t="shared" ref="W83:W129" si="9">V83*100/E83</f>
        <v>8</v>
      </c>
      <c r="X83" s="11">
        <v>1</v>
      </c>
      <c r="Y83" s="10">
        <f t="shared" ref="Y83:Y129" si="10">X83*100/E83</f>
        <v>4.5454545454545459</v>
      </c>
      <c r="Z83" s="11"/>
      <c r="AA83" s="11"/>
      <c r="AB83" s="11"/>
      <c r="AC83" s="11"/>
      <c r="AD83" s="11"/>
      <c r="AE83" s="35">
        <v>1</v>
      </c>
      <c r="AF83" s="38">
        <f t="shared" si="6"/>
        <v>2.6340996168582373</v>
      </c>
      <c r="AG83" s="38">
        <v>8</v>
      </c>
    </row>
    <row r="84" spans="1:33" ht="51" x14ac:dyDescent="0.25">
      <c r="A84" s="26" t="s">
        <v>244</v>
      </c>
      <c r="B84" s="14" t="s">
        <v>168</v>
      </c>
      <c r="C84" s="16">
        <v>69.177999999999997</v>
      </c>
      <c r="D84" s="11">
        <v>773</v>
      </c>
      <c r="E84" s="29">
        <v>682</v>
      </c>
      <c r="F84" s="10">
        <f t="shared" si="7"/>
        <v>985.86255746046436</v>
      </c>
      <c r="G84" s="11">
        <v>40</v>
      </c>
      <c r="H84" s="10">
        <f t="shared" si="3"/>
        <v>5.1746442432082791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15</v>
      </c>
      <c r="T84" s="11">
        <v>25</v>
      </c>
      <c r="U84" s="11">
        <f t="shared" si="8"/>
        <v>100</v>
      </c>
      <c r="V84" s="11">
        <f t="shared" si="5"/>
        <v>122.76</v>
      </c>
      <c r="W84" s="11">
        <f t="shared" si="9"/>
        <v>18</v>
      </c>
      <c r="X84" s="11">
        <v>40</v>
      </c>
      <c r="Y84" s="10">
        <f t="shared" si="10"/>
        <v>5.8651026392961878</v>
      </c>
      <c r="Z84" s="11"/>
      <c r="AA84" s="11"/>
      <c r="AB84" s="11"/>
      <c r="AC84" s="11"/>
      <c r="AD84" s="11"/>
      <c r="AE84" s="35"/>
      <c r="AF84" s="38">
        <f t="shared" si="6"/>
        <v>9.8586255746046429</v>
      </c>
      <c r="AG84" s="38">
        <v>18</v>
      </c>
    </row>
    <row r="85" spans="1:33" ht="25.5" x14ac:dyDescent="0.25">
      <c r="A85" s="26" t="s">
        <v>245</v>
      </c>
      <c r="B85" s="14" t="s">
        <v>169</v>
      </c>
      <c r="C85" s="16">
        <v>9.0981000000000005</v>
      </c>
      <c r="D85" s="11">
        <v>102</v>
      </c>
      <c r="E85" s="29">
        <v>89</v>
      </c>
      <c r="F85" s="10">
        <f t="shared" si="7"/>
        <v>978.22622305756147</v>
      </c>
      <c r="G85" s="11">
        <v>3</v>
      </c>
      <c r="H85" s="10">
        <f t="shared" si="3"/>
        <v>2.9411764705882355</v>
      </c>
      <c r="I85" s="11"/>
      <c r="J85" s="11"/>
      <c r="K85" s="11"/>
      <c r="L85" s="11"/>
      <c r="M85" s="11"/>
      <c r="N85" s="11"/>
      <c r="O85" s="11">
        <v>3</v>
      </c>
      <c r="P85" s="11"/>
      <c r="Q85" s="11"/>
      <c r="R85" s="11"/>
      <c r="S85" s="11">
        <v>2</v>
      </c>
      <c r="T85" s="11">
        <v>1</v>
      </c>
      <c r="U85" s="11">
        <f t="shared" si="8"/>
        <v>100</v>
      </c>
      <c r="V85" s="11">
        <f t="shared" si="5"/>
        <v>16.02</v>
      </c>
      <c r="W85" s="11">
        <f t="shared" si="9"/>
        <v>18</v>
      </c>
      <c r="X85" s="11">
        <v>8</v>
      </c>
      <c r="Y85" s="10">
        <f t="shared" si="10"/>
        <v>8.9887640449438209</v>
      </c>
      <c r="Z85" s="11"/>
      <c r="AA85" s="11"/>
      <c r="AB85" s="11"/>
      <c r="AC85" s="11"/>
      <c r="AD85" s="11"/>
      <c r="AE85" s="35"/>
      <c r="AF85" s="38">
        <f t="shared" si="6"/>
        <v>9.7822622305756148</v>
      </c>
      <c r="AG85" s="38">
        <v>18</v>
      </c>
    </row>
    <row r="86" spans="1:33" ht="25.5" x14ac:dyDescent="0.25">
      <c r="A86" s="26" t="s">
        <v>246</v>
      </c>
      <c r="B86" s="14" t="s">
        <v>170</v>
      </c>
      <c r="C86" s="16">
        <v>15.8748</v>
      </c>
      <c r="D86" s="11">
        <v>117</v>
      </c>
      <c r="E86" s="29">
        <v>119</v>
      </c>
      <c r="F86" s="10">
        <f t="shared" si="7"/>
        <v>749.61574319046542</v>
      </c>
      <c r="G86" s="11">
        <v>12</v>
      </c>
      <c r="H86" s="10">
        <f t="shared" si="3"/>
        <v>10.256410256410257</v>
      </c>
      <c r="I86" s="11"/>
      <c r="J86" s="11"/>
      <c r="K86" s="11"/>
      <c r="L86" s="11"/>
      <c r="M86" s="11"/>
      <c r="N86" s="11"/>
      <c r="O86" s="11">
        <v>11</v>
      </c>
      <c r="P86" s="11"/>
      <c r="Q86" s="11"/>
      <c r="R86" s="11"/>
      <c r="S86" s="11">
        <v>8</v>
      </c>
      <c r="T86" s="11">
        <v>3</v>
      </c>
      <c r="U86" s="11">
        <f t="shared" si="8"/>
        <v>91.666666666666671</v>
      </c>
      <c r="V86" s="11">
        <f t="shared" si="5"/>
        <v>17.849999999999998</v>
      </c>
      <c r="W86" s="11">
        <f t="shared" si="9"/>
        <v>14.999999999999998</v>
      </c>
      <c r="X86" s="11">
        <v>13</v>
      </c>
      <c r="Y86" s="10">
        <f t="shared" si="10"/>
        <v>10.92436974789916</v>
      </c>
      <c r="Z86" s="11"/>
      <c r="AA86" s="11"/>
      <c r="AB86" s="11"/>
      <c r="AC86" s="11"/>
      <c r="AD86" s="11"/>
      <c r="AE86" s="35"/>
      <c r="AF86" s="38">
        <f t="shared" si="6"/>
        <v>7.4961574319046536</v>
      </c>
      <c r="AG86" s="38">
        <v>15</v>
      </c>
    </row>
    <row r="87" spans="1:33" ht="38.25" x14ac:dyDescent="0.25">
      <c r="A87" s="26" t="s">
        <v>247</v>
      </c>
      <c r="B87" s="14" t="s">
        <v>171</v>
      </c>
      <c r="C87" s="16">
        <v>10.880599999999999</v>
      </c>
      <c r="D87" s="11">
        <v>34</v>
      </c>
      <c r="E87" s="29">
        <v>34</v>
      </c>
      <c r="F87" s="10">
        <f t="shared" si="7"/>
        <v>312.48276749443966</v>
      </c>
      <c r="G87" s="11">
        <v>2</v>
      </c>
      <c r="H87" s="10">
        <f t="shared" ref="H87:H129" si="11">G87*100/D87</f>
        <v>5.882352941176471</v>
      </c>
      <c r="I87" s="11"/>
      <c r="J87" s="11"/>
      <c r="K87" s="11"/>
      <c r="L87" s="11"/>
      <c r="M87" s="11"/>
      <c r="N87" s="11"/>
      <c r="O87" s="11">
        <v>2</v>
      </c>
      <c r="P87" s="11"/>
      <c r="Q87" s="11"/>
      <c r="R87" s="11"/>
      <c r="S87" s="11">
        <v>1</v>
      </c>
      <c r="T87" s="11">
        <v>1</v>
      </c>
      <c r="U87" s="11">
        <f t="shared" si="8"/>
        <v>100</v>
      </c>
      <c r="V87" s="11">
        <f t="shared" ref="V87:V130" si="12">E87/100*AG87</f>
        <v>4.08</v>
      </c>
      <c r="W87" s="11">
        <f t="shared" si="9"/>
        <v>12</v>
      </c>
      <c r="X87" s="11">
        <v>3</v>
      </c>
      <c r="Y87" s="10">
        <f t="shared" si="10"/>
        <v>8.8235294117647065</v>
      </c>
      <c r="Z87" s="11"/>
      <c r="AA87" s="11"/>
      <c r="AB87" s="11"/>
      <c r="AC87" s="11"/>
      <c r="AD87" s="11"/>
      <c r="AE87" s="35"/>
      <c r="AF87" s="38">
        <f t="shared" ref="AF87:AF129" si="13">E87/C87</f>
        <v>3.1248276749443966</v>
      </c>
      <c r="AG87" s="38">
        <v>12</v>
      </c>
    </row>
    <row r="88" spans="1:33" x14ac:dyDescent="0.25">
      <c r="A88" s="12" t="s">
        <v>248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  <c r="AF88" s="38"/>
      <c r="AG88" s="38"/>
    </row>
    <row r="89" spans="1:33" ht="25.5" x14ac:dyDescent="0.25">
      <c r="A89" s="26" t="s">
        <v>249</v>
      </c>
      <c r="B89" s="14" t="s">
        <v>172</v>
      </c>
      <c r="C89" s="16">
        <v>76.063999999999993</v>
      </c>
      <c r="D89" s="11"/>
      <c r="E89" s="29"/>
      <c r="F89" s="10">
        <f t="shared" si="7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0"/>
      <c r="Z89" s="11"/>
      <c r="AA89" s="11"/>
      <c r="AB89" s="11"/>
      <c r="AC89" s="11"/>
      <c r="AD89" s="11"/>
      <c r="AE89" s="35"/>
      <c r="AF89" s="38"/>
      <c r="AG89" s="38"/>
    </row>
    <row r="90" spans="1:33" x14ac:dyDescent="0.25">
      <c r="A90" s="12" t="s">
        <v>250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  <c r="AF90" s="38"/>
      <c r="AG90" s="38"/>
    </row>
    <row r="91" spans="1:33" ht="25.5" x14ac:dyDescent="0.25">
      <c r="A91" s="26" t="s">
        <v>82</v>
      </c>
      <c r="B91" s="14" t="s">
        <v>173</v>
      </c>
      <c r="C91" s="16">
        <v>26.05</v>
      </c>
      <c r="D91" s="11"/>
      <c r="E91" s="29"/>
      <c r="F91" s="10">
        <f t="shared" si="7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0"/>
      <c r="Z91" s="11"/>
      <c r="AA91" s="11"/>
      <c r="AB91" s="11"/>
      <c r="AC91" s="11"/>
      <c r="AD91" s="11"/>
      <c r="AE91" s="35"/>
      <c r="AF91" s="38"/>
      <c r="AG91" s="38"/>
    </row>
    <row r="92" spans="1:33" ht="25.5" x14ac:dyDescent="0.25">
      <c r="A92" s="26" t="s">
        <v>251</v>
      </c>
      <c r="B92" s="14" t="s">
        <v>174</v>
      </c>
      <c r="C92" s="16">
        <v>2.9691999999999998</v>
      </c>
      <c r="D92" s="11"/>
      <c r="E92" s="29"/>
      <c r="F92" s="10">
        <f t="shared" si="7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0"/>
      <c r="Z92" s="11"/>
      <c r="AA92" s="11"/>
      <c r="AB92" s="11"/>
      <c r="AC92" s="11"/>
      <c r="AD92" s="11"/>
      <c r="AE92" s="35"/>
      <c r="AF92" s="38"/>
      <c r="AG92" s="38"/>
    </row>
    <row r="93" spans="1:33" ht="41.25" customHeight="1" x14ac:dyDescent="0.25">
      <c r="A93" s="26"/>
      <c r="B93" s="14" t="s">
        <v>207</v>
      </c>
      <c r="C93" s="16">
        <v>22.713000000000001</v>
      </c>
      <c r="D93" s="11"/>
      <c r="E93" s="29"/>
      <c r="F93" s="10">
        <f t="shared" si="7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  <c r="AF93" s="38"/>
      <c r="AG93" s="38"/>
    </row>
    <row r="94" spans="1:33" ht="51" x14ac:dyDescent="0.25">
      <c r="A94" s="26" t="s">
        <v>252</v>
      </c>
      <c r="B94" s="14" t="s">
        <v>175</v>
      </c>
      <c r="C94" s="16">
        <v>13.407400000000001</v>
      </c>
      <c r="D94" s="11"/>
      <c r="E94" s="29"/>
      <c r="F94" s="10">
        <f t="shared" si="7"/>
        <v>0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0"/>
      <c r="Z94" s="11"/>
      <c r="AA94" s="11"/>
      <c r="AB94" s="11"/>
      <c r="AC94" s="11"/>
      <c r="AD94" s="11"/>
      <c r="AE94" s="35"/>
      <c r="AF94" s="38"/>
      <c r="AG94" s="38"/>
    </row>
    <row r="95" spans="1:33" ht="38.25" x14ac:dyDescent="0.25">
      <c r="A95" s="26" t="s">
        <v>253</v>
      </c>
      <c r="B95" s="14" t="s">
        <v>176</v>
      </c>
      <c r="C95" s="16">
        <v>9.3056000000000001</v>
      </c>
      <c r="D95" s="11"/>
      <c r="E95" s="29"/>
      <c r="F95" s="10">
        <f t="shared" si="7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0"/>
      <c r="Z95" s="11"/>
      <c r="AA95" s="11"/>
      <c r="AB95" s="11"/>
      <c r="AC95" s="11"/>
      <c r="AD95" s="11"/>
      <c r="AE95" s="35"/>
      <c r="AF95" s="38"/>
      <c r="AG95" s="38"/>
    </row>
    <row r="96" spans="1:33" ht="38.25" x14ac:dyDescent="0.25">
      <c r="A96" s="26" t="s">
        <v>254</v>
      </c>
      <c r="B96" s="14" t="s">
        <v>177</v>
      </c>
      <c r="C96" s="16">
        <v>22.952400000000001</v>
      </c>
      <c r="D96" s="11"/>
      <c r="E96" s="29"/>
      <c r="F96" s="10">
        <f t="shared" si="7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0"/>
      <c r="Z96" s="11"/>
      <c r="AA96" s="11"/>
      <c r="AB96" s="11"/>
      <c r="AC96" s="11"/>
      <c r="AD96" s="11"/>
      <c r="AE96" s="35"/>
      <c r="AF96" s="38"/>
      <c r="AG96" s="38"/>
    </row>
    <row r="97" spans="1:33" ht="25.5" x14ac:dyDescent="0.25">
      <c r="A97" s="26" t="s">
        <v>255</v>
      </c>
      <c r="B97" s="14" t="s">
        <v>178</v>
      </c>
      <c r="C97" s="16">
        <v>11.868</v>
      </c>
      <c r="D97" s="11"/>
      <c r="E97" s="29"/>
      <c r="F97" s="10">
        <f t="shared" si="7"/>
        <v>0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0"/>
      <c r="Z97" s="11"/>
      <c r="AA97" s="11"/>
      <c r="AB97" s="11"/>
      <c r="AC97" s="11"/>
      <c r="AD97" s="11"/>
      <c r="AE97" s="35"/>
      <c r="AF97" s="38"/>
      <c r="AG97" s="38"/>
    </row>
    <row r="98" spans="1:33" x14ac:dyDescent="0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  <c r="AF98" s="38"/>
      <c r="AG98" s="38"/>
    </row>
    <row r="99" spans="1:33" ht="25.5" x14ac:dyDescent="0.2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7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0"/>
      <c r="Z99" s="11"/>
      <c r="AA99" s="11"/>
      <c r="AB99" s="11"/>
      <c r="AC99" s="11"/>
      <c r="AD99" s="11"/>
      <c r="AE99" s="35"/>
      <c r="AF99" s="38"/>
      <c r="AG99" s="38"/>
    </row>
    <row r="100" spans="1:33" ht="51" x14ac:dyDescent="0.25">
      <c r="A100" s="27" t="s">
        <v>86</v>
      </c>
      <c r="B100" s="17" t="s">
        <v>179</v>
      </c>
      <c r="C100" s="16">
        <v>44.17</v>
      </c>
      <c r="D100" s="11"/>
      <c r="E100" s="29"/>
      <c r="F100" s="10">
        <f t="shared" si="7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0"/>
      <c r="Z100" s="11"/>
      <c r="AA100" s="11"/>
      <c r="AB100" s="11"/>
      <c r="AC100" s="11"/>
      <c r="AD100" s="11"/>
      <c r="AE100" s="35"/>
      <c r="AF100" s="38"/>
      <c r="AG100" s="38"/>
    </row>
    <row r="101" spans="1:33" ht="76.5" x14ac:dyDescent="0.25">
      <c r="A101" s="27" t="s">
        <v>87</v>
      </c>
      <c r="B101" s="17" t="s">
        <v>180</v>
      </c>
      <c r="C101" s="16">
        <v>60.222999999999999</v>
      </c>
      <c r="D101" s="11"/>
      <c r="E101" s="29"/>
      <c r="F101" s="10">
        <f t="shared" si="7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0"/>
      <c r="Z101" s="11"/>
      <c r="AA101" s="11"/>
      <c r="AB101" s="11"/>
      <c r="AC101" s="11"/>
      <c r="AD101" s="11"/>
      <c r="AE101" s="35"/>
      <c r="AF101" s="38"/>
      <c r="AG101" s="38"/>
    </row>
    <row r="102" spans="1:33" x14ac:dyDescent="0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  <c r="AF102" s="38"/>
      <c r="AG102" s="38"/>
    </row>
    <row r="103" spans="1:33" ht="76.5" x14ac:dyDescent="0.25">
      <c r="A103" s="26" t="s">
        <v>90</v>
      </c>
      <c r="B103" s="14" t="s">
        <v>181</v>
      </c>
      <c r="C103" s="16">
        <v>19.512</v>
      </c>
      <c r="D103" s="11"/>
      <c r="E103" s="29"/>
      <c r="F103" s="10">
        <f t="shared" si="7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0"/>
      <c r="Z103" s="11"/>
      <c r="AA103" s="11"/>
      <c r="AB103" s="11"/>
      <c r="AC103" s="11"/>
      <c r="AD103" s="11"/>
      <c r="AE103" s="35"/>
      <c r="AF103" s="38"/>
      <c r="AG103" s="38"/>
    </row>
    <row r="104" spans="1:33" ht="25.5" x14ac:dyDescent="0.25">
      <c r="A104" s="26" t="s">
        <v>91</v>
      </c>
      <c r="B104" s="14" t="s">
        <v>182</v>
      </c>
      <c r="C104" s="16">
        <v>16.651</v>
      </c>
      <c r="D104" s="11"/>
      <c r="E104" s="29"/>
      <c r="F104" s="10">
        <f t="shared" si="7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0"/>
      <c r="Z104" s="11"/>
      <c r="AA104" s="11"/>
      <c r="AB104" s="11"/>
      <c r="AC104" s="11"/>
      <c r="AD104" s="11"/>
      <c r="AE104" s="35"/>
      <c r="AF104" s="38"/>
      <c r="AG104" s="38"/>
    </row>
    <row r="105" spans="1:33" ht="25.5" x14ac:dyDescent="0.25">
      <c r="A105" s="26" t="s">
        <v>92</v>
      </c>
      <c r="B105" s="14" t="s">
        <v>183</v>
      </c>
      <c r="C105" s="16">
        <v>12.943</v>
      </c>
      <c r="D105" s="11"/>
      <c r="E105" s="29"/>
      <c r="F105" s="10">
        <f t="shared" si="7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0"/>
      <c r="Z105" s="11"/>
      <c r="AA105" s="11"/>
      <c r="AB105" s="11"/>
      <c r="AC105" s="11"/>
      <c r="AD105" s="11"/>
      <c r="AE105" s="35"/>
      <c r="AF105" s="38"/>
      <c r="AG105" s="38"/>
    </row>
    <row r="106" spans="1:33" ht="25.5" x14ac:dyDescent="0.25">
      <c r="A106" s="26" t="s">
        <v>93</v>
      </c>
      <c r="B106" s="14" t="s">
        <v>184</v>
      </c>
      <c r="C106" s="16">
        <v>69.356999999999999</v>
      </c>
      <c r="D106" s="11"/>
      <c r="E106" s="29"/>
      <c r="F106" s="10">
        <f t="shared" si="7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0"/>
      <c r="Z106" s="11"/>
      <c r="AA106" s="11"/>
      <c r="AB106" s="11"/>
      <c r="AC106" s="11"/>
      <c r="AD106" s="11"/>
      <c r="AE106" s="35"/>
      <c r="AF106" s="38"/>
      <c r="AG106" s="38"/>
    </row>
    <row r="107" spans="1:33" x14ac:dyDescent="0.25">
      <c r="A107" s="18" t="s">
        <v>256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  <c r="AF107" s="38"/>
      <c r="AG107" s="38"/>
    </row>
    <row r="108" spans="1:33" ht="25.5" x14ac:dyDescent="0.25">
      <c r="A108" s="27" t="s">
        <v>95</v>
      </c>
      <c r="B108" s="17" t="s">
        <v>185</v>
      </c>
      <c r="C108" s="16">
        <v>31.669</v>
      </c>
      <c r="D108" s="11">
        <v>127</v>
      </c>
      <c r="E108" s="29">
        <v>59</v>
      </c>
      <c r="F108" s="10">
        <f t="shared" si="7"/>
        <v>186.30206195332974</v>
      </c>
      <c r="G108" s="11">
        <v>3</v>
      </c>
      <c r="H108" s="10">
        <f t="shared" si="11"/>
        <v>2.3622047244094486</v>
      </c>
      <c r="I108" s="11"/>
      <c r="J108" s="11"/>
      <c r="K108" s="11"/>
      <c r="L108" s="11"/>
      <c r="M108" s="11"/>
      <c r="N108" s="11"/>
      <c r="O108" s="11">
        <v>2</v>
      </c>
      <c r="P108" s="11"/>
      <c r="Q108" s="11"/>
      <c r="R108" s="11"/>
      <c r="S108" s="11">
        <v>2</v>
      </c>
      <c r="T108" s="11"/>
      <c r="U108" s="11">
        <f t="shared" si="8"/>
        <v>66.666666666666671</v>
      </c>
      <c r="V108" s="11">
        <f t="shared" si="12"/>
        <v>4.72</v>
      </c>
      <c r="W108" s="11">
        <f t="shared" si="9"/>
        <v>8</v>
      </c>
      <c r="X108" s="11">
        <v>3</v>
      </c>
      <c r="Y108" s="10">
        <f t="shared" si="10"/>
        <v>5.0847457627118642</v>
      </c>
      <c r="Z108" s="11"/>
      <c r="AA108" s="11"/>
      <c r="AB108" s="11"/>
      <c r="AC108" s="11"/>
      <c r="AD108" s="11"/>
      <c r="AE108" s="35"/>
      <c r="AF108" s="38">
        <f t="shared" si="13"/>
        <v>1.8630206195332975</v>
      </c>
      <c r="AG108" s="38">
        <v>8</v>
      </c>
    </row>
    <row r="109" spans="1:33" ht="51" x14ac:dyDescent="0.25">
      <c r="A109" s="27" t="s">
        <v>96</v>
      </c>
      <c r="B109" s="17" t="s">
        <v>186</v>
      </c>
      <c r="C109" s="16">
        <v>11.122999999999999</v>
      </c>
      <c r="D109" s="11"/>
      <c r="E109" s="29"/>
      <c r="F109" s="10">
        <f t="shared" si="7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0"/>
      <c r="Z109" s="11"/>
      <c r="AA109" s="11"/>
      <c r="AB109" s="11"/>
      <c r="AC109" s="11"/>
      <c r="AD109" s="11"/>
      <c r="AE109" s="35"/>
      <c r="AF109" s="38"/>
      <c r="AG109" s="38"/>
    </row>
    <row r="110" spans="1:33" ht="25.5" x14ac:dyDescent="0.25">
      <c r="A110" s="27" t="s">
        <v>98</v>
      </c>
      <c r="B110" s="17" t="s">
        <v>187</v>
      </c>
      <c r="C110" s="16">
        <v>20.5749</v>
      </c>
      <c r="D110" s="11">
        <v>128</v>
      </c>
      <c r="E110" s="29">
        <v>160</v>
      </c>
      <c r="F110" s="10">
        <f t="shared" si="7"/>
        <v>777.64654992247836</v>
      </c>
      <c r="G110" s="11">
        <v>4</v>
      </c>
      <c r="H110" s="10">
        <f t="shared" si="11"/>
        <v>3.125</v>
      </c>
      <c r="I110" s="11"/>
      <c r="J110" s="11"/>
      <c r="K110" s="11"/>
      <c r="L110" s="11"/>
      <c r="M110" s="11"/>
      <c r="N110" s="11"/>
      <c r="O110" s="11">
        <v>4</v>
      </c>
      <c r="P110" s="11"/>
      <c r="Q110" s="11"/>
      <c r="R110" s="11"/>
      <c r="S110" s="11">
        <v>3</v>
      </c>
      <c r="T110" s="11">
        <v>1</v>
      </c>
      <c r="U110" s="11">
        <f t="shared" si="8"/>
        <v>100</v>
      </c>
      <c r="V110" s="11">
        <f t="shared" si="12"/>
        <v>24</v>
      </c>
      <c r="W110" s="11">
        <f t="shared" si="9"/>
        <v>15</v>
      </c>
      <c r="X110" s="11">
        <v>8</v>
      </c>
      <c r="Y110" s="10">
        <f t="shared" si="10"/>
        <v>5</v>
      </c>
      <c r="Z110" s="11"/>
      <c r="AA110" s="11"/>
      <c r="AB110" s="11"/>
      <c r="AC110" s="11"/>
      <c r="AD110" s="11"/>
      <c r="AE110" s="35"/>
      <c r="AF110" s="38">
        <f t="shared" si="13"/>
        <v>7.7764654992247841</v>
      </c>
      <c r="AG110" s="38">
        <v>15</v>
      </c>
    </row>
    <row r="111" spans="1:33" x14ac:dyDescent="0.25">
      <c r="A111" s="18" t="s">
        <v>257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  <c r="AF111" s="38"/>
      <c r="AG111" s="38"/>
    </row>
    <row r="112" spans="1:33" ht="25.5" x14ac:dyDescent="0.25">
      <c r="A112" s="27" t="s">
        <v>100</v>
      </c>
      <c r="B112" s="17" t="s">
        <v>188</v>
      </c>
      <c r="C112" s="16">
        <v>16.78</v>
      </c>
      <c r="D112" s="11"/>
      <c r="E112" s="29"/>
      <c r="F112" s="10">
        <f t="shared" si="7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0"/>
      <c r="Z112" s="11"/>
      <c r="AA112" s="11"/>
      <c r="AB112" s="11"/>
      <c r="AC112" s="11"/>
      <c r="AD112" s="11"/>
      <c r="AE112" s="35"/>
      <c r="AF112" s="38"/>
      <c r="AG112" s="38"/>
    </row>
    <row r="113" spans="1:33" ht="25.5" x14ac:dyDescent="0.25">
      <c r="A113" s="27" t="s">
        <v>101</v>
      </c>
      <c r="B113" s="17" t="s">
        <v>189</v>
      </c>
      <c r="C113" s="16">
        <v>16.96</v>
      </c>
      <c r="D113" s="11"/>
      <c r="E113" s="29"/>
      <c r="F113" s="10">
        <f t="shared" si="7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0"/>
      <c r="Z113" s="11"/>
      <c r="AA113" s="11"/>
      <c r="AB113" s="11"/>
      <c r="AC113" s="11"/>
      <c r="AD113" s="11"/>
      <c r="AE113" s="35"/>
      <c r="AF113" s="38"/>
      <c r="AG113" s="38"/>
    </row>
    <row r="114" spans="1:33" ht="25.5" x14ac:dyDescent="0.25">
      <c r="A114" s="27" t="s">
        <v>102</v>
      </c>
      <c r="B114" s="17" t="s">
        <v>190</v>
      </c>
      <c r="C114" s="16">
        <v>13.76</v>
      </c>
      <c r="D114" s="11"/>
      <c r="E114" s="29"/>
      <c r="F114" s="10">
        <f t="shared" si="7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0"/>
      <c r="Z114" s="11"/>
      <c r="AA114" s="11"/>
      <c r="AB114" s="11"/>
      <c r="AC114" s="11"/>
      <c r="AD114" s="11"/>
      <c r="AE114" s="35"/>
      <c r="AF114" s="38"/>
      <c r="AG114" s="38"/>
    </row>
    <row r="115" spans="1:33" ht="76.5" x14ac:dyDescent="0.25">
      <c r="A115" s="27" t="s">
        <v>258</v>
      </c>
      <c r="B115" s="17" t="s">
        <v>191</v>
      </c>
      <c r="C115" s="16">
        <v>73.150000000000006</v>
      </c>
      <c r="D115" s="11"/>
      <c r="E115" s="29"/>
      <c r="F115" s="10">
        <f t="shared" si="7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0"/>
      <c r="Z115" s="11"/>
      <c r="AA115" s="11"/>
      <c r="AB115" s="11"/>
      <c r="AC115" s="11"/>
      <c r="AD115" s="11"/>
      <c r="AE115" s="35"/>
      <c r="AF115" s="38"/>
      <c r="AG115" s="38"/>
    </row>
    <row r="116" spans="1:33" x14ac:dyDescent="0.25">
      <c r="A116" s="18" t="s">
        <v>259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  <c r="AF116" s="38"/>
      <c r="AG116" s="38"/>
    </row>
    <row r="117" spans="1:33" ht="25.5" x14ac:dyDescent="0.25">
      <c r="A117" s="27" t="s">
        <v>104</v>
      </c>
      <c r="B117" s="17" t="s">
        <v>266</v>
      </c>
      <c r="C117" s="16">
        <v>21.25</v>
      </c>
      <c r="D117" s="11"/>
      <c r="E117" s="29"/>
      <c r="F117" s="10">
        <f t="shared" si="7"/>
        <v>0</v>
      </c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0"/>
      <c r="Z117" s="11"/>
      <c r="AA117" s="11"/>
      <c r="AB117" s="11"/>
      <c r="AC117" s="11"/>
      <c r="AD117" s="11"/>
      <c r="AE117" s="35"/>
      <c r="AF117" s="38"/>
      <c r="AG117" s="38"/>
    </row>
    <row r="118" spans="1:33" ht="38.25" x14ac:dyDescent="0.25">
      <c r="A118" s="27" t="s">
        <v>105</v>
      </c>
      <c r="B118" s="17" t="s">
        <v>192</v>
      </c>
      <c r="C118" s="16">
        <v>24.277999999999999</v>
      </c>
      <c r="D118" s="11"/>
      <c r="E118" s="29"/>
      <c r="F118" s="10">
        <f t="shared" si="7"/>
        <v>0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0"/>
      <c r="Z118" s="11"/>
      <c r="AA118" s="11"/>
      <c r="AB118" s="11"/>
      <c r="AC118" s="11"/>
      <c r="AD118" s="11"/>
      <c r="AE118" s="35"/>
      <c r="AF118" s="38"/>
      <c r="AG118" s="38"/>
    </row>
    <row r="119" spans="1:33" ht="38.25" x14ac:dyDescent="0.25">
      <c r="A119" s="27" t="s">
        <v>260</v>
      </c>
      <c r="B119" s="17" t="s">
        <v>193</v>
      </c>
      <c r="C119" s="16">
        <v>31.4802</v>
      </c>
      <c r="D119" s="11"/>
      <c r="E119" s="29"/>
      <c r="F119" s="10">
        <f t="shared" si="7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0"/>
      <c r="Z119" s="11"/>
      <c r="AA119" s="11"/>
      <c r="AB119" s="11"/>
      <c r="AC119" s="11"/>
      <c r="AD119" s="11"/>
      <c r="AE119" s="35"/>
      <c r="AF119" s="38"/>
      <c r="AG119" s="38"/>
    </row>
    <row r="120" spans="1:33" ht="38.25" x14ac:dyDescent="0.25">
      <c r="A120" s="27" t="s">
        <v>106</v>
      </c>
      <c r="B120" s="17" t="s">
        <v>194</v>
      </c>
      <c r="C120" s="16">
        <v>8.0869999999999997</v>
      </c>
      <c r="D120" s="11">
        <v>10</v>
      </c>
      <c r="E120" s="29">
        <v>0</v>
      </c>
      <c r="F120" s="10">
        <f t="shared" si="7"/>
        <v>0</v>
      </c>
      <c r="G120" s="11">
        <v>0</v>
      </c>
      <c r="H120" s="10">
        <f t="shared" si="11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0"/>
      <c r="Z120" s="11"/>
      <c r="AA120" s="11"/>
      <c r="AB120" s="11"/>
      <c r="AC120" s="11"/>
      <c r="AD120" s="11"/>
      <c r="AE120" s="35"/>
      <c r="AF120" s="38"/>
      <c r="AG120" s="38"/>
    </row>
    <row r="121" spans="1:33" ht="63.75" x14ac:dyDescent="0.25">
      <c r="A121" s="27" t="s">
        <v>107</v>
      </c>
      <c r="B121" s="17" t="s">
        <v>195</v>
      </c>
      <c r="C121" s="16">
        <v>18.0715</v>
      </c>
      <c r="D121" s="11"/>
      <c r="E121" s="29"/>
      <c r="F121" s="10">
        <f t="shared" si="7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0"/>
      <c r="Z121" s="11"/>
      <c r="AA121" s="11"/>
      <c r="AB121" s="11"/>
      <c r="AC121" s="11"/>
      <c r="AD121" s="11"/>
      <c r="AE121" s="35"/>
      <c r="AF121" s="38"/>
      <c r="AG121" s="38"/>
    </row>
    <row r="122" spans="1:33" ht="38.25" x14ac:dyDescent="0.25">
      <c r="A122" s="27" t="s">
        <v>261</v>
      </c>
      <c r="B122" s="17" t="s">
        <v>196</v>
      </c>
      <c r="C122" s="16">
        <v>6.3250000000000002</v>
      </c>
      <c r="D122" s="11"/>
      <c r="E122" s="29"/>
      <c r="F122" s="10">
        <f t="shared" si="7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0"/>
      <c r="Z122" s="11"/>
      <c r="AA122" s="11"/>
      <c r="AB122" s="11"/>
      <c r="AC122" s="11"/>
      <c r="AD122" s="11"/>
      <c r="AE122" s="35"/>
      <c r="AF122" s="38"/>
      <c r="AG122" s="38"/>
    </row>
    <row r="123" spans="1:33" x14ac:dyDescent="0.25">
      <c r="A123" s="18" t="s">
        <v>262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  <c r="AF123" s="38"/>
      <c r="AG123" s="38"/>
    </row>
    <row r="124" spans="1:33" ht="25.5" x14ac:dyDescent="0.25">
      <c r="A124" s="27" t="s">
        <v>109</v>
      </c>
      <c r="B124" s="17" t="s">
        <v>197</v>
      </c>
      <c r="C124" s="16">
        <v>1.9410000000000001</v>
      </c>
      <c r="D124" s="11">
        <v>0</v>
      </c>
      <c r="E124" s="29">
        <v>0</v>
      </c>
      <c r="F124" s="10">
        <f t="shared" si="7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  <c r="AF124" s="38"/>
      <c r="AG124" s="38"/>
    </row>
    <row r="125" spans="1:33" ht="25.5" x14ac:dyDescent="0.25">
      <c r="A125" s="27" t="s">
        <v>110</v>
      </c>
      <c r="B125" s="17" t="s">
        <v>198</v>
      </c>
      <c r="C125" s="16">
        <v>34.555</v>
      </c>
      <c r="D125" s="11">
        <v>105</v>
      </c>
      <c r="E125" s="29">
        <v>101</v>
      </c>
      <c r="F125" s="10">
        <f t="shared" si="7"/>
        <v>292.28765735783531</v>
      </c>
      <c r="G125" s="11">
        <v>3</v>
      </c>
      <c r="H125" s="10">
        <f t="shared" si="11"/>
        <v>2.8571428571428572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8"/>
        <v>100</v>
      </c>
      <c r="V125" s="11">
        <f t="shared" si="12"/>
        <v>8.08</v>
      </c>
      <c r="W125" s="11">
        <f t="shared" si="9"/>
        <v>8</v>
      </c>
      <c r="X125" s="11">
        <v>3</v>
      </c>
      <c r="Y125" s="10">
        <f t="shared" si="10"/>
        <v>2.9702970297029703</v>
      </c>
      <c r="Z125" s="11"/>
      <c r="AA125" s="11"/>
      <c r="AB125" s="11"/>
      <c r="AC125" s="11"/>
      <c r="AD125" s="11"/>
      <c r="AE125" s="35"/>
      <c r="AF125" s="38">
        <f t="shared" si="13"/>
        <v>2.9228765735783533</v>
      </c>
      <c r="AG125" s="38">
        <v>8</v>
      </c>
    </row>
    <row r="126" spans="1:33" ht="25.5" x14ac:dyDescent="0.25">
      <c r="A126" s="27" t="s">
        <v>111</v>
      </c>
      <c r="B126" s="17" t="s">
        <v>267</v>
      </c>
      <c r="C126" s="16">
        <v>11.592000000000001</v>
      </c>
      <c r="D126" s="11">
        <v>38</v>
      </c>
      <c r="E126" s="29">
        <v>0</v>
      </c>
      <c r="F126" s="10">
        <f t="shared" si="7"/>
        <v>0</v>
      </c>
      <c r="G126" s="11">
        <v>3</v>
      </c>
      <c r="H126" s="10">
        <f t="shared" si="11"/>
        <v>7.8947368421052628</v>
      </c>
      <c r="I126" s="11"/>
      <c r="J126" s="11"/>
      <c r="K126" s="11"/>
      <c r="L126" s="11"/>
      <c r="M126" s="11"/>
      <c r="N126" s="11"/>
      <c r="O126" s="11">
        <v>2</v>
      </c>
      <c r="P126" s="11"/>
      <c r="Q126" s="11"/>
      <c r="R126" s="11"/>
      <c r="S126" s="11">
        <v>1</v>
      </c>
      <c r="T126" s="11">
        <v>2</v>
      </c>
      <c r="U126" s="11">
        <f t="shared" si="8"/>
        <v>66.666666666666671</v>
      </c>
      <c r="V126" s="11">
        <f t="shared" si="12"/>
        <v>0</v>
      </c>
      <c r="W126" s="11"/>
      <c r="X126" s="11">
        <v>0</v>
      </c>
      <c r="Y126" s="10"/>
      <c r="Z126" s="11"/>
      <c r="AA126" s="11"/>
      <c r="AB126" s="11"/>
      <c r="AC126" s="11"/>
      <c r="AD126" s="11"/>
      <c r="AE126" s="35"/>
      <c r="AF126" s="38"/>
      <c r="AG126" s="38"/>
    </row>
    <row r="127" spans="1:33" ht="76.5" x14ac:dyDescent="0.25">
      <c r="A127" s="27" t="s">
        <v>112</v>
      </c>
      <c r="B127" s="17" t="s">
        <v>199</v>
      </c>
      <c r="C127" s="16">
        <v>66.415999999999997</v>
      </c>
      <c r="D127" s="11">
        <v>36</v>
      </c>
      <c r="E127" s="29">
        <v>59</v>
      </c>
      <c r="F127" s="10">
        <f t="shared" si="7"/>
        <v>88.834015899783182</v>
      </c>
      <c r="G127" s="11">
        <v>0</v>
      </c>
      <c r="H127" s="10">
        <f t="shared" si="11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f t="shared" si="12"/>
        <v>0</v>
      </c>
      <c r="W127" s="11">
        <f t="shared" si="9"/>
        <v>0</v>
      </c>
      <c r="X127" s="11">
        <v>0</v>
      </c>
      <c r="Y127" s="10">
        <f t="shared" si="10"/>
        <v>0</v>
      </c>
      <c r="Z127" s="11"/>
      <c r="AA127" s="11"/>
      <c r="AB127" s="11"/>
      <c r="AC127" s="11"/>
      <c r="AD127" s="11"/>
      <c r="AE127" s="35"/>
      <c r="AF127" s="38"/>
      <c r="AG127" s="38"/>
    </row>
    <row r="128" spans="1:33" x14ac:dyDescent="0.25">
      <c r="A128" s="18" t="s">
        <v>263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  <c r="AF128" s="38"/>
      <c r="AG128" s="38"/>
    </row>
    <row r="129" spans="1:33" ht="78" customHeight="1" x14ac:dyDescent="0.25">
      <c r="A129" s="27" t="s">
        <v>114</v>
      </c>
      <c r="B129" s="17" t="s">
        <v>200</v>
      </c>
      <c r="C129" s="10">
        <v>76.100999999999999</v>
      </c>
      <c r="D129" s="11">
        <v>215</v>
      </c>
      <c r="E129" s="29">
        <v>133</v>
      </c>
      <c r="F129" s="10">
        <f t="shared" si="7"/>
        <v>174.76774286803064</v>
      </c>
      <c r="G129" s="11">
        <v>2</v>
      </c>
      <c r="H129" s="10">
        <f t="shared" si="11"/>
        <v>0.93023255813953487</v>
      </c>
      <c r="I129" s="11"/>
      <c r="J129" s="11"/>
      <c r="K129" s="11"/>
      <c r="L129" s="11"/>
      <c r="M129" s="11"/>
      <c r="N129" s="11"/>
      <c r="O129" s="11">
        <v>2</v>
      </c>
      <c r="P129" s="11"/>
      <c r="Q129" s="11"/>
      <c r="R129" s="11"/>
      <c r="S129" s="11">
        <v>1</v>
      </c>
      <c r="T129" s="11">
        <v>1</v>
      </c>
      <c r="U129" s="11">
        <f t="shared" si="8"/>
        <v>100</v>
      </c>
      <c r="V129" s="11">
        <f t="shared" si="12"/>
        <v>10.64</v>
      </c>
      <c r="W129" s="11">
        <f t="shared" si="9"/>
        <v>8</v>
      </c>
      <c r="X129" s="11">
        <v>4</v>
      </c>
      <c r="Y129" s="10">
        <f t="shared" si="10"/>
        <v>3.007518796992481</v>
      </c>
      <c r="Z129" s="11"/>
      <c r="AA129" s="11"/>
      <c r="AB129" s="11"/>
      <c r="AC129" s="11"/>
      <c r="AD129" s="11"/>
      <c r="AE129" s="35"/>
      <c r="AF129" s="38">
        <f t="shared" si="13"/>
        <v>1.7476774286803065</v>
      </c>
      <c r="AG129" s="38">
        <v>8</v>
      </c>
    </row>
    <row r="130" spans="1:33" ht="25.5" x14ac:dyDescent="0.25">
      <c r="A130" s="27" t="s">
        <v>115</v>
      </c>
      <c r="B130" s="17" t="s">
        <v>201</v>
      </c>
      <c r="C130" s="16">
        <v>1.1990000000000001</v>
      </c>
      <c r="D130" s="11"/>
      <c r="E130" s="29"/>
      <c r="F130" s="10">
        <f t="shared" si="7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f t="shared" si="12"/>
        <v>0</v>
      </c>
      <c r="W130" s="11"/>
      <c r="X130" s="11"/>
      <c r="Y130" s="10"/>
      <c r="Z130" s="11"/>
      <c r="AA130" s="11"/>
      <c r="AB130" s="11"/>
      <c r="AC130" s="11"/>
      <c r="AD130" s="11"/>
      <c r="AE130" s="35"/>
      <c r="AF130" s="38"/>
      <c r="AG130" s="38"/>
    </row>
    <row r="131" spans="1:33" ht="15" customHeight="1" x14ac:dyDescent="0.25">
      <c r="C131" s="46">
        <f>SUM(C13:C130)-C26-C93</f>
        <v>2407.6581999999999</v>
      </c>
      <c r="D131" s="47">
        <f>SUM(D13:D130)</f>
        <v>2727</v>
      </c>
      <c r="E131" s="47">
        <f>SUM(E13:E130)</f>
        <v>2694</v>
      </c>
      <c r="F131" s="46">
        <f>E131/C131</f>
        <v>1.1189295889258701</v>
      </c>
      <c r="G131" s="47">
        <f>SUM(G13:G130)</f>
        <v>174</v>
      </c>
      <c r="H131" s="46">
        <f t="shared" ref="H131" si="14">G131*100/D131</f>
        <v>6.3806380638063809</v>
      </c>
      <c r="I131" s="48"/>
      <c r="J131" s="48"/>
      <c r="K131" s="48"/>
      <c r="L131" s="48"/>
      <c r="M131" s="47">
        <f>SUM(M13:M130)</f>
        <v>2</v>
      </c>
      <c r="N131" s="47">
        <f>SUM(N13:N130)</f>
        <v>2</v>
      </c>
      <c r="O131" s="47">
        <f>SUM(O13:O130)</f>
        <v>164</v>
      </c>
      <c r="P131" s="48"/>
      <c r="Q131" s="48"/>
      <c r="R131" s="48"/>
      <c r="S131" s="47">
        <f>SUM(S13:S130)</f>
        <v>94</v>
      </c>
      <c r="T131" s="47">
        <f>SUM(T12:T130)</f>
        <v>72</v>
      </c>
      <c r="U131" s="49">
        <f t="shared" si="8"/>
        <v>94.252873563218387</v>
      </c>
      <c r="V131" s="47">
        <f>SUM(V13:V130)</f>
        <v>425.02</v>
      </c>
      <c r="W131" s="47">
        <f t="shared" ref="W131" si="15">V131*100/E131</f>
        <v>15.776540460282108</v>
      </c>
      <c r="X131" s="47">
        <f>SUM(X13:X130)</f>
        <v>245</v>
      </c>
      <c r="Y131" s="46">
        <f t="shared" ref="Y131" si="16">X131*100/E131</f>
        <v>9.0942835931700081</v>
      </c>
      <c r="Z131" s="48"/>
      <c r="AA131" s="48"/>
      <c r="AB131" s="48"/>
      <c r="AC131" s="48"/>
      <c r="AD131" s="47">
        <f>SUM(AD12:AD130)</f>
        <v>0</v>
      </c>
      <c r="AE131" s="47">
        <f>SUM(AE12:AE130)</f>
        <v>2</v>
      </c>
      <c r="AF131" s="38"/>
      <c r="AG131" s="38"/>
    </row>
    <row r="132" spans="1:33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3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3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3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3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3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3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3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3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3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3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3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3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Доброва Елена Евгеньевна</cp:lastModifiedBy>
  <cp:lastPrinted>2021-07-01T11:52:02Z</cp:lastPrinted>
  <dcterms:created xsi:type="dcterms:W3CDTF">2021-03-16T11:20:44Z</dcterms:created>
  <dcterms:modified xsi:type="dcterms:W3CDTF">2024-04-10T15:18:23Z</dcterms:modified>
</cp:coreProperties>
</file>