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0515" windowHeight="4695" activeTab="2"/>
  </bookViews>
  <sheets>
    <sheet name="приложение 2" sheetId="1" r:id="rId1"/>
    <sheet name="приложение 4" sheetId="2" r:id="rId2"/>
    <sheet name="приложение 6" sheetId="3" r:id="rId3"/>
  </sheets>
  <definedNames>
    <definedName name="_xlnm.Print_Area" localSheetId="0">'приложение 2'!$A$1:$V$61</definedName>
    <definedName name="_xlnm.Print_Area" localSheetId="1">'приложение 4'!$A$1:$U$58</definedName>
    <definedName name="_xlnm.Print_Area" localSheetId="2">'приложение 6'!$A$1:$P$22</definedName>
  </definedNames>
  <calcPr calcId="125725"/>
</workbook>
</file>

<file path=xl/calcChain.xml><?xml version="1.0" encoding="utf-8"?>
<calcChain xmlns="http://schemas.openxmlformats.org/spreadsheetml/2006/main">
  <c r="P20" i="3"/>
  <c r="O20"/>
  <c r="N20"/>
  <c r="M20"/>
  <c r="L20"/>
  <c r="K20"/>
  <c r="J20"/>
  <c r="H20"/>
  <c r="P16"/>
  <c r="O16"/>
  <c r="N16"/>
  <c r="M16"/>
  <c r="L16"/>
  <c r="K16"/>
  <c r="J16"/>
  <c r="H16"/>
  <c r="F16" s="1"/>
  <c r="F14"/>
  <c r="S37" i="2"/>
  <c r="I36"/>
  <c r="I48"/>
  <c r="I46"/>
  <c r="K48"/>
  <c r="U48"/>
  <c r="T48"/>
  <c r="S48"/>
  <c r="R48"/>
  <c r="Q48"/>
  <c r="P48"/>
  <c r="M48"/>
  <c r="I47"/>
  <c r="P56"/>
  <c r="M56"/>
  <c r="K56"/>
  <c r="F9" i="3" l="1"/>
  <c r="F18"/>
  <c r="I54" i="2"/>
  <c r="I53"/>
  <c r="I52"/>
  <c r="I51"/>
  <c r="I35"/>
  <c r="I34"/>
  <c r="I33"/>
  <c r="I32"/>
  <c r="I31"/>
  <c r="I30"/>
  <c r="I29"/>
  <c r="I28"/>
  <c r="I27"/>
  <c r="I26"/>
  <c r="I25"/>
  <c r="I20"/>
  <c r="I15"/>
  <c r="I14"/>
  <c r="I13"/>
  <c r="I12"/>
  <c r="I11"/>
  <c r="I10"/>
  <c r="I9"/>
  <c r="H46" i="1"/>
  <c r="H45"/>
  <c r="H44"/>
  <c r="H43"/>
  <c r="H42"/>
  <c r="H41"/>
  <c r="H32"/>
  <c r="H31"/>
  <c r="H30"/>
  <c r="H29"/>
  <c r="H26"/>
  <c r="H25"/>
  <c r="H24"/>
  <c r="H19"/>
  <c r="H18"/>
  <c r="H17"/>
  <c r="H16"/>
  <c r="H15"/>
  <c r="H9"/>
  <c r="T20"/>
  <c r="U20"/>
  <c r="U37" i="2"/>
  <c r="T37"/>
  <c r="O19" i="3"/>
  <c r="N19"/>
  <c r="O12"/>
  <c r="N12"/>
  <c r="T55" i="2"/>
  <c r="S55"/>
  <c r="I55" s="1"/>
  <c r="S42"/>
  <c r="T42"/>
  <c r="T22"/>
  <c r="S22"/>
  <c r="T16"/>
  <c r="S16"/>
  <c r="S38" i="1"/>
  <c r="T38"/>
  <c r="T47"/>
  <c r="S47"/>
  <c r="T33"/>
  <c r="S33"/>
  <c r="S20"/>
  <c r="S56" i="2" l="1"/>
  <c r="T48" i="1"/>
  <c r="T56" i="2"/>
  <c r="S48" i="1"/>
  <c r="Q56" i="2" l="1"/>
  <c r="U55"/>
  <c r="P55"/>
  <c r="K55"/>
  <c r="R55"/>
  <c r="Q55"/>
  <c r="M55"/>
  <c r="P19" i="3" l="1"/>
  <c r="H19"/>
  <c r="J19"/>
  <c r="K19"/>
  <c r="L19"/>
  <c r="M19"/>
  <c r="H12"/>
  <c r="J12"/>
  <c r="K12"/>
  <c r="L12"/>
  <c r="M12"/>
  <c r="P12"/>
  <c r="R37" i="2"/>
  <c r="I37" s="1"/>
  <c r="R16"/>
  <c r="U16"/>
  <c r="K16"/>
  <c r="N16"/>
  <c r="P16"/>
  <c r="Q16"/>
  <c r="Q33" i="1"/>
  <c r="F19" i="3" l="1"/>
  <c r="I16" i="2"/>
  <c r="F12" i="3"/>
  <c r="F11"/>
  <c r="H28" i="1"/>
  <c r="O20"/>
  <c r="M42" i="2"/>
  <c r="P42"/>
  <c r="Q42"/>
  <c r="R42"/>
  <c r="U42"/>
  <c r="I41"/>
  <c r="I40"/>
  <c r="K37"/>
  <c r="N37"/>
  <c r="P37"/>
  <c r="Q37"/>
  <c r="U56"/>
  <c r="K22"/>
  <c r="N22"/>
  <c r="P22"/>
  <c r="Q22"/>
  <c r="R22"/>
  <c r="U22"/>
  <c r="K38" i="1"/>
  <c r="L38"/>
  <c r="N38"/>
  <c r="Q38"/>
  <c r="R38"/>
  <c r="U38"/>
  <c r="H37"/>
  <c r="H36"/>
  <c r="K33"/>
  <c r="L33"/>
  <c r="O33"/>
  <c r="R33"/>
  <c r="U33"/>
  <c r="H27"/>
  <c r="K47"/>
  <c r="L47"/>
  <c r="O47"/>
  <c r="Q47"/>
  <c r="R47"/>
  <c r="U47"/>
  <c r="Q20"/>
  <c r="R20"/>
  <c r="H20" s="1"/>
  <c r="F20" i="3" l="1"/>
  <c r="A21" s="1"/>
  <c r="H47" i="1"/>
  <c r="H33"/>
  <c r="R56" i="2"/>
  <c r="I56" s="1"/>
  <c r="I22"/>
  <c r="L48" i="1"/>
  <c r="K48"/>
  <c r="Q48"/>
  <c r="R48"/>
  <c r="U48"/>
  <c r="I42" i="2"/>
  <c r="O48" i="1"/>
  <c r="H38"/>
  <c r="H48" l="1"/>
  <c r="A52" s="1"/>
  <c r="A58" i="2"/>
</calcChain>
</file>

<file path=xl/sharedStrings.xml><?xml version="1.0" encoding="utf-8"?>
<sst xmlns="http://schemas.openxmlformats.org/spreadsheetml/2006/main" count="234" uniqueCount="87">
  <si>
    <t xml:space="preserve">Наименование мероприятия  </t>
  </si>
  <si>
    <t>Участник подпрограммы</t>
  </si>
  <si>
    <t>Источники финансирования</t>
  </si>
  <si>
    <t>Сумма расходов, всего (тыс. руб.)</t>
  </si>
  <si>
    <t xml:space="preserve">в том числе по годам реализации подпрограммы:            </t>
  </si>
  <si>
    <t>1.Предоставление качественного дошкольного образования</t>
  </si>
  <si>
    <r>
      <t>1.1 Развитие системы дошкольного образования</t>
    </r>
    <r>
      <rPr>
        <sz val="12"/>
        <color theme="1"/>
        <rFont val="Arial"/>
        <family val="2"/>
        <charset val="204"/>
      </rPr>
      <t xml:space="preserve"> </t>
    </r>
  </si>
  <si>
    <t>Образовательные организации</t>
  </si>
  <si>
    <t>МБ</t>
  </si>
  <si>
    <r>
      <t xml:space="preserve">1.2   </t>
    </r>
    <r>
      <rPr>
        <sz val="12"/>
        <color theme="1"/>
        <rFont val="Times New Roman"/>
        <family val="1"/>
        <charset val="204"/>
      </rPr>
  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  </r>
  </si>
  <si>
    <t>ОБ</t>
  </si>
  <si>
    <r>
      <t xml:space="preserve">1.3  </t>
    </r>
    <r>
      <rPr>
        <sz val="12"/>
        <color theme="1"/>
        <rFont val="Times New Roman"/>
        <family val="1"/>
        <charset val="204"/>
      </rPr>
      <t xml:space="preserve"> Выплата компенсации части родительской платы за присмотр и уход за ребенком</t>
    </r>
  </si>
  <si>
    <r>
      <t>1.4  .</t>
    </r>
    <r>
      <rPr>
        <sz val="12"/>
        <color theme="1"/>
        <rFont val="Times New Roman"/>
        <family val="1"/>
        <charset val="204"/>
      </rPr>
      <t xml:space="preserve"> Создание условий для присмотра и ухода за детьми в муниципальных дошкольных образовательных организациях</t>
    </r>
  </si>
  <si>
    <r>
      <t>1.5</t>
    </r>
    <r>
      <rPr>
        <sz val="12"/>
        <color theme="1"/>
        <rFont val="Times New Roman"/>
        <family val="1"/>
        <charset val="204"/>
      </rPr>
      <t xml:space="preserve">   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</t>
    </r>
  </si>
  <si>
    <t>ИТОГО:</t>
  </si>
  <si>
    <t>2. Осуществление мероприятий, направленных на развитие системы общего образования</t>
  </si>
  <si>
    <t>2.1 Развитие системы общего образования</t>
  </si>
  <si>
    <t>2.2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</si>
  <si>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2.3 Осуществление ежемесячных денежных выплат работникам муниципальных общеобразовательных организаций области</t>
  </si>
  <si>
    <r>
      <t>2.4</t>
    </r>
    <r>
      <rPr>
        <sz val="1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</t>
    </r>
  </si>
  <si>
    <t xml:space="preserve">2.5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организации </t>
  </si>
  <si>
    <t>ФБ</t>
  </si>
  <si>
    <t>2.6 Обеспечение 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</si>
  <si>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r>
      <t xml:space="preserve"> 3.</t>
    </r>
    <r>
      <rPr>
        <b/>
        <sz val="14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Развитие системы дополнительного образования</t>
    </r>
  </si>
  <si>
    <t>Учреждения дополнительного образования</t>
  </si>
  <si>
    <r>
      <t xml:space="preserve"> 4.</t>
    </r>
    <r>
      <rPr>
        <b/>
        <sz val="14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Обеспечение деятельности, методической, психологической помощи и контроля за качественной работой образовательных учреждений</t>
    </r>
  </si>
  <si>
    <t>Сроки реализации</t>
  </si>
  <si>
    <t>N  п/п</t>
  </si>
  <si>
    <t xml:space="preserve">Всего по подпрограмме –  тыс. руб  </t>
  </si>
  <si>
    <t>Приложение 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</si>
  <si>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ОБЪЕМ ФИНАНСОВЫХ РЕСУРСОВ, НЕОБХОДИМЫХ ДЛЯ РЕАЛИЗАЦИИ ПОДПРОГРАММЫ
«РАЗВИТИЕ ДОШКОЛЬНОГО, НАЧАЛЬНОГО ОБЩЕГО, ОСНОВНОГО ОБЩЕГО, СРЕДНЕГО ОБЩЕГО И ДОПОЛНИТЕЛЬНОГО ОБРАЗОВАНИЯ»
</t>
  </si>
  <si>
    <t>№</t>
  </si>
  <si>
    <t>Наименование мероприятия</t>
  </si>
  <si>
    <t>Сумма расходов (тыс. руб.)</t>
  </si>
  <si>
    <t>В том числе по годам реализации подпрограммы</t>
  </si>
  <si>
    <t>1.«Повышение уровня технического состояния зданий и сооружений»</t>
  </si>
  <si>
    <t>2. «Повышение уровня комплексной безопасности образовательных организаций»</t>
  </si>
  <si>
    <r>
      <t>3. «Совершенствование</t>
    </r>
    <r>
      <rPr>
        <b/>
        <sz val="11"/>
        <color theme="1"/>
        <rFont val="Times New Roman"/>
        <family val="1"/>
        <charset val="204"/>
      </rPr>
      <t xml:space="preserve"> системы школьного питания</t>
    </r>
    <r>
      <rPr>
        <b/>
        <sz val="12"/>
        <color theme="1"/>
        <rFont val="Times New Roman"/>
        <family val="1"/>
        <charset val="204"/>
      </rPr>
      <t>»</t>
    </r>
  </si>
  <si>
    <t>ОБЪЕМ ФИНАНСОВЫХ РЕСУРСОВ, НЕОБХОДИМЫХ ДЛЯ РЕАЛИЗАЦИИ ПОДПРОГРАММЫ "СОЗДАНИЕ УСЛОВИЙ ПОЛУЧЕНИЯ КАЧЕСТВЕННОГО ОБРАЗОВАНИЯ"</t>
  </si>
  <si>
    <t>1.1 Ремонт образовательных учреждений</t>
  </si>
  <si>
    <t>1.2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</si>
  <si>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1.3 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</t>
  </si>
  <si>
    <t>2.1 Повышение уровня антитеррористической безопасности в образовательных учреждениях Жиздринского района</t>
  </si>
  <si>
    <t>3.1 Питание в дошкольных учреждениях</t>
  </si>
  <si>
    <t>3.2 Питание в школах</t>
  </si>
  <si>
    <t>3.3 Питание в дошкольных группах при школах</t>
  </si>
  <si>
    <t>3.4 Питание малообеспеченных и группы риска</t>
  </si>
  <si>
    <t>3.5 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</t>
  </si>
  <si>
    <t>4.1 Организация отдыха и оздоровление детей</t>
  </si>
  <si>
    <t>Всего по подпрограмме, тыс, руб.</t>
  </si>
  <si>
    <t xml:space="preserve">3.1 Развитие системы дополнительного образования </t>
  </si>
  <si>
    <t>3.2 Спортивная подготовка</t>
  </si>
  <si>
    <t>4.1 Центральный аппарат</t>
  </si>
  <si>
    <t>4.2 Централизованная бухгалтерия</t>
  </si>
  <si>
    <t>4.3 Методический кабинет</t>
  </si>
  <si>
    <t>4.4 Развитие Центра диагностики и консультирования</t>
  </si>
  <si>
    <t>4.5 Прочие расходы</t>
  </si>
  <si>
    <t>4.6 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</t>
  </si>
  <si>
    <t>Приложение 4</t>
  </si>
  <si>
    <t xml:space="preserve">Содержание мероприятия  </t>
  </si>
  <si>
    <t>в том числе по годам  реализации подпрограммы:</t>
  </si>
  <si>
    <t>1.Реализация комплекса мер по созданию условий успешной социализации и эффективной самореализации учащихся</t>
  </si>
  <si>
    <t>ОБЪЕМ ФИНАНСОВЫХ РЕСУРСОВ, НЕОБХОДИМЫХ ДЛЯ РЕАЛИЗАЦИИ  ПОДПРОГРАММЫ "РАЗВИТИЕ СИСТЕМЫ ВОСПИТАНИЯ И СОЦИАЛИЗАЦИИ ШКОЛЬНИКОВ"</t>
  </si>
  <si>
    <t xml:space="preserve">Сроки  реализации   </t>
  </si>
  <si>
    <t xml:space="preserve"> N п/п </t>
  </si>
  <si>
    <t xml:space="preserve"> Всего по подпрограмме, тыс, руб</t>
  </si>
  <si>
    <t>1.1  Мероприятия для детей и молодежи</t>
  </si>
  <si>
    <t>Приложение 6</t>
  </si>
  <si>
    <t>1.2.Мероприятия по формированию у подрастающего поколения уважительного отношения ко всем национальностям, этносам и религиям, а также направленные на профилактику терроризма, участия несовершеннолетних в экстремистских сообществах, пропагандирующих участие в несанкционированных массовых мероприятиях в образовательных учреждениях Жиздринского района</t>
  </si>
  <si>
    <t>1.4 Субсидия на реализацию мероприятий по модернизации школьных систем образования</t>
  </si>
  <si>
    <t>3.6 Питание детей мобилизованных граждан</t>
  </si>
  <si>
    <t>3.7 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области.</t>
  </si>
  <si>
    <t>3.8 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области.</t>
  </si>
  <si>
    <t>3.9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</si>
  <si>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2.7 Субсидия на реализацию мероприятий по модернизации школьных систем образования</t>
  </si>
  <si>
    <t>2019-2026</t>
  </si>
  <si>
    <t>5. «Реализация школьных инициатив»</t>
  </si>
  <si>
    <t>4. «Организация отдыха и оздоровления детей»</t>
  </si>
  <si>
    <t>6. Региональный проект «Успех каждого ребенка»</t>
  </si>
  <si>
    <t>6.1 Создание в образовательных учреждениях, расположенных в сельской местности и малых городах, условий для занятий физической культурой и спортом</t>
  </si>
  <si>
    <t>6.2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</si>
  <si>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5.1 Реализация школьных инициатив</t>
  </si>
  <si>
    <t>3.10 Оказание меры социальной поддержки по предоставлению бесплатного одноразового горячего питания детям из многодетных семей,обучающимся, освающим образовательные программы основного общего или среднего общего образования в организациях,осуществляющих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</si>
  <si>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 xml:space="preserve">2. Обеспечение выплат ежемесячного денежного вознаграждения </t>
  </si>
  <si>
    <t>2.1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</si>
  <si>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3.1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</si>
  <si>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 Региональный проект "Патриотическое воспитание граждан Российской Федерации"</t>
  </si>
</sst>
</file>

<file path=xl/styles.xml><?xml version="1.0" encoding="utf-8"?>
<styleSheet xmlns="http://schemas.openxmlformats.org/spreadsheetml/2006/main">
  <numFmts count="1">
    <numFmt numFmtId="164" formatCode="0.000"/>
  </numFmts>
  <fonts count="2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5">
    <xf numFmtId="0" fontId="0" fillId="0" borderId="0" xfId="0"/>
    <xf numFmtId="0" fontId="2" fillId="0" borderId="14" xfId="0" applyFont="1" applyBorder="1" applyAlignment="1">
      <alignment horizontal="justify" wrapText="1"/>
    </xf>
    <xf numFmtId="0" fontId="6" fillId="0" borderId="3" xfId="0" applyFont="1" applyBorder="1" applyAlignment="1">
      <alignment vertical="top" textRotation="90" wrapText="1"/>
    </xf>
    <xf numFmtId="164" fontId="10" fillId="0" borderId="21" xfId="0" applyNumberFormat="1" applyFont="1" applyBorder="1" applyAlignment="1"/>
    <xf numFmtId="0" fontId="10" fillId="0" borderId="21" xfId="0" applyFont="1" applyBorder="1" applyAlignment="1"/>
    <xf numFmtId="164" fontId="10" fillId="0" borderId="4" xfId="0" applyNumberFormat="1" applyFont="1" applyBorder="1" applyAlignment="1"/>
    <xf numFmtId="164" fontId="10" fillId="0" borderId="5" xfId="0" applyNumberFormat="1" applyFont="1" applyBorder="1" applyAlignment="1"/>
    <xf numFmtId="164" fontId="10" fillId="0" borderId="30" xfId="0" applyNumberFormat="1" applyFont="1" applyBorder="1" applyAlignment="1"/>
    <xf numFmtId="0" fontId="9" fillId="0" borderId="14" xfId="0" applyFont="1" applyBorder="1" applyAlignment="1">
      <alignment vertical="top" wrapText="1"/>
    </xf>
    <xf numFmtId="0" fontId="2" fillId="0" borderId="19" xfId="0" applyFont="1" applyBorder="1" applyAlignment="1">
      <alignment horizontal="justify" wrapText="1"/>
    </xf>
    <xf numFmtId="0" fontId="2" fillId="0" borderId="14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9" fillId="0" borderId="5" xfId="0" applyFont="1" applyBorder="1" applyAlignment="1">
      <alignment vertical="top" textRotation="90" wrapText="1"/>
    </xf>
    <xf numFmtId="0" fontId="9" fillId="0" borderId="14" xfId="0" applyFont="1" applyBorder="1" applyAlignment="1">
      <alignment horizontal="left" vertical="top" wrapText="1"/>
    </xf>
    <xf numFmtId="0" fontId="10" fillId="2" borderId="34" xfId="0" applyFont="1" applyFill="1" applyBorder="1"/>
    <xf numFmtId="0" fontId="1" fillId="0" borderId="0" xfId="0" applyFont="1"/>
    <xf numFmtId="164" fontId="11" fillId="4" borderId="31" xfId="0" applyNumberFormat="1" applyFont="1" applyFill="1" applyBorder="1" applyAlignment="1"/>
    <xf numFmtId="0" fontId="0" fillId="4" borderId="0" xfId="0" applyFill="1"/>
    <xf numFmtId="164" fontId="11" fillId="4" borderId="32" xfId="0" applyNumberFormat="1" applyFont="1" applyFill="1" applyBorder="1" applyAlignment="1"/>
    <xf numFmtId="0" fontId="10" fillId="4" borderId="21" xfId="0" applyFont="1" applyFill="1" applyBorder="1" applyAlignment="1"/>
    <xf numFmtId="0" fontId="9" fillId="4" borderId="4" xfId="0" applyFont="1" applyFill="1" applyBorder="1" applyAlignment="1">
      <alignment vertical="top" textRotation="90" wrapText="1"/>
    </xf>
    <xf numFmtId="0" fontId="9" fillId="4" borderId="6" xfId="0" applyFont="1" applyFill="1" applyBorder="1" applyAlignment="1">
      <alignment vertical="top" textRotation="90" wrapText="1"/>
    </xf>
    <xf numFmtId="0" fontId="14" fillId="0" borderId="37" xfId="0" applyFont="1" applyFill="1" applyBorder="1" applyAlignment="1">
      <alignment horizontal="justify" vertical="top" wrapText="1"/>
    </xf>
    <xf numFmtId="0" fontId="4" fillId="0" borderId="14" xfId="0" applyFont="1" applyBorder="1" applyAlignment="1">
      <alignment horizontal="center" wrapText="1"/>
    </xf>
    <xf numFmtId="0" fontId="9" fillId="0" borderId="14" xfId="0" applyFont="1" applyBorder="1" applyAlignment="1">
      <alignment horizontal="justify" vertical="top" wrapText="1"/>
    </xf>
    <xf numFmtId="0" fontId="12" fillId="0" borderId="14" xfId="0" applyFont="1" applyBorder="1" applyAlignment="1">
      <alignment wrapText="1"/>
    </xf>
    <xf numFmtId="0" fontId="12" fillId="0" borderId="19" xfId="0" applyFont="1" applyBorder="1" applyAlignment="1">
      <alignment wrapText="1"/>
    </xf>
    <xf numFmtId="164" fontId="12" fillId="2" borderId="34" xfId="0" applyNumberFormat="1" applyFont="1" applyFill="1" applyBorder="1" applyAlignment="1">
      <alignment horizontal="right" wrapText="1"/>
    </xf>
    <xf numFmtId="0" fontId="9" fillId="0" borderId="6" xfId="0" applyFont="1" applyBorder="1" applyAlignment="1">
      <alignment horizontal="justify" vertical="top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vertical="top" wrapText="1"/>
    </xf>
    <xf numFmtId="0" fontId="4" fillId="0" borderId="0" xfId="0" applyFont="1" applyBorder="1" applyAlignment="1">
      <alignment horizontal="center" wrapText="1"/>
    </xf>
    <xf numFmtId="0" fontId="9" fillId="0" borderId="14" xfId="0" applyFont="1" applyBorder="1" applyAlignment="1">
      <alignment horizontal="left" wrapText="1"/>
    </xf>
    <xf numFmtId="0" fontId="9" fillId="0" borderId="19" xfId="0" applyFont="1" applyBorder="1" applyAlignment="1">
      <alignment horizontal="left" wrapText="1"/>
    </xf>
    <xf numFmtId="164" fontId="15" fillId="0" borderId="14" xfId="0" applyNumberFormat="1" applyFont="1" applyBorder="1" applyAlignment="1">
      <alignment wrapText="1"/>
    </xf>
    <xf numFmtId="0" fontId="13" fillId="0" borderId="19" xfId="0" applyFont="1" applyBorder="1" applyAlignment="1">
      <alignment wrapText="1"/>
    </xf>
    <xf numFmtId="164" fontId="13" fillId="0" borderId="19" xfId="0" applyNumberFormat="1" applyFont="1" applyBorder="1" applyAlignment="1">
      <alignment wrapText="1"/>
    </xf>
    <xf numFmtId="164" fontId="15" fillId="0" borderId="19" xfId="0" applyNumberFormat="1" applyFont="1" applyBorder="1" applyAlignment="1">
      <alignment wrapText="1"/>
    </xf>
    <xf numFmtId="0" fontId="9" fillId="0" borderId="14" xfId="0" applyFont="1" applyBorder="1" applyAlignment="1">
      <alignment wrapText="1"/>
    </xf>
    <xf numFmtId="0" fontId="9" fillId="0" borderId="19" xfId="0" applyFont="1" applyBorder="1" applyAlignment="1">
      <alignment wrapText="1"/>
    </xf>
    <xf numFmtId="164" fontId="12" fillId="2" borderId="35" xfId="0" applyNumberFormat="1" applyFont="1" applyFill="1" applyBorder="1" applyAlignment="1">
      <alignment horizontal="right" wrapText="1"/>
    </xf>
    <xf numFmtId="0" fontId="12" fillId="2" borderId="34" xfId="0" applyFont="1" applyFill="1" applyBorder="1" applyAlignment="1">
      <alignment wrapText="1"/>
    </xf>
    <xf numFmtId="164" fontId="12" fillId="2" borderId="34" xfId="0" applyNumberFormat="1" applyFont="1" applyFill="1" applyBorder="1" applyAlignment="1">
      <alignment horizontal="center" wrapText="1"/>
    </xf>
    <xf numFmtId="164" fontId="12" fillId="2" borderId="35" xfId="0" applyNumberFormat="1" applyFont="1" applyFill="1" applyBorder="1" applyAlignment="1">
      <alignment horizontal="center" wrapText="1"/>
    </xf>
    <xf numFmtId="0" fontId="10" fillId="2" borderId="34" xfId="0" applyFont="1" applyFill="1" applyBorder="1" applyAlignment="1">
      <alignment horizontal="center" vertical="top" wrapText="1"/>
    </xf>
    <xf numFmtId="0" fontId="12" fillId="2" borderId="34" xfId="0" applyFont="1" applyFill="1" applyBorder="1" applyAlignment="1">
      <alignment vertical="top" wrapText="1"/>
    </xf>
    <xf numFmtId="0" fontId="12" fillId="2" borderId="34" xfId="0" applyFont="1" applyFill="1" applyBorder="1" applyAlignment="1">
      <alignment horizontal="center" wrapText="1"/>
    </xf>
    <xf numFmtId="0" fontId="18" fillId="2" borderId="34" xfId="0" applyFont="1" applyFill="1" applyBorder="1" applyAlignment="1">
      <alignment vertical="top" wrapText="1"/>
    </xf>
    <xf numFmtId="164" fontId="18" fillId="0" borderId="14" xfId="0" applyNumberFormat="1" applyFont="1" applyBorder="1" applyAlignment="1"/>
    <xf numFmtId="164" fontId="18" fillId="0" borderId="14" xfId="0" applyNumberFormat="1" applyFont="1" applyBorder="1"/>
    <xf numFmtId="164" fontId="18" fillId="0" borderId="19" xfId="0" applyNumberFormat="1" applyFont="1" applyBorder="1"/>
    <xf numFmtId="164" fontId="18" fillId="0" borderId="19" xfId="0" applyNumberFormat="1" applyFont="1" applyBorder="1" applyAlignment="1"/>
    <xf numFmtId="0" fontId="18" fillId="0" borderId="14" xfId="0" applyFont="1" applyBorder="1"/>
    <xf numFmtId="164" fontId="12" fillId="2" borderId="34" xfId="0" applyNumberFormat="1" applyFont="1" applyFill="1" applyBorder="1"/>
    <xf numFmtId="164" fontId="12" fillId="2" borderId="34" xfId="0" applyNumberFormat="1" applyFont="1" applyFill="1" applyBorder="1" applyAlignment="1"/>
    <xf numFmtId="164" fontId="12" fillId="2" borderId="35" xfId="0" applyNumberFormat="1" applyFont="1" applyFill="1" applyBorder="1" applyAlignment="1"/>
    <xf numFmtId="0" fontId="12" fillId="2" borderId="34" xfId="0" applyFont="1" applyFill="1" applyBorder="1"/>
    <xf numFmtId="0" fontId="12" fillId="3" borderId="16" xfId="0" applyFont="1" applyFill="1" applyBorder="1"/>
    <xf numFmtId="0" fontId="12" fillId="3" borderId="14" xfId="0" applyFont="1" applyFill="1" applyBorder="1"/>
    <xf numFmtId="0" fontId="12" fillId="3" borderId="33" xfId="0" applyFont="1" applyFill="1" applyBorder="1"/>
    <xf numFmtId="164" fontId="18" fillId="0" borderId="14" xfId="0" applyNumberFormat="1" applyFont="1" applyBorder="1" applyAlignment="1">
      <alignment wrapText="1"/>
    </xf>
    <xf numFmtId="164" fontId="18" fillId="0" borderId="19" xfId="0" applyNumberFormat="1" applyFont="1" applyBorder="1" applyAlignment="1">
      <alignment wrapText="1"/>
    </xf>
    <xf numFmtId="164" fontId="15" fillId="0" borderId="14" xfId="0" applyNumberFormat="1" applyFont="1" applyBorder="1" applyAlignment="1">
      <alignment horizontal="right" wrapText="1"/>
    </xf>
    <xf numFmtId="0" fontId="15" fillId="0" borderId="14" xfId="0" applyFont="1" applyBorder="1" applyAlignment="1">
      <alignment horizontal="right" wrapText="1"/>
    </xf>
    <xf numFmtId="164" fontId="15" fillId="0" borderId="19" xfId="0" applyNumberFormat="1" applyFont="1" applyBorder="1" applyAlignment="1">
      <alignment horizontal="right" wrapText="1"/>
    </xf>
    <xf numFmtId="0" fontId="12" fillId="0" borderId="19" xfId="0" applyFont="1" applyBorder="1" applyAlignment="1">
      <alignment horizontal="right" wrapText="1"/>
    </xf>
    <xf numFmtId="164" fontId="0" fillId="0" borderId="0" xfId="0" applyNumberFormat="1"/>
    <xf numFmtId="0" fontId="0" fillId="0" borderId="0" xfId="0" applyBorder="1"/>
    <xf numFmtId="0" fontId="0" fillId="0" borderId="0" xfId="0" applyAlignment="1">
      <alignment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8" fillId="0" borderId="0" xfId="0" applyFont="1" applyAlignment="1">
      <alignment vertical="top" wrapText="1"/>
    </xf>
    <xf numFmtId="0" fontId="0" fillId="0" borderId="0" xfId="0" applyAlignment="1"/>
    <xf numFmtId="164" fontId="0" fillId="0" borderId="0" xfId="0" applyNumberFormat="1" applyBorder="1"/>
    <xf numFmtId="164" fontId="1" fillId="0" borderId="0" xfId="0" applyNumberFormat="1" applyFont="1" applyBorder="1"/>
    <xf numFmtId="164" fontId="18" fillId="0" borderId="19" xfId="0" applyNumberFormat="1" applyFont="1" applyBorder="1"/>
    <xf numFmtId="164" fontId="18" fillId="0" borderId="14" xfId="0" applyNumberFormat="1" applyFont="1" applyBorder="1" applyAlignment="1">
      <alignment wrapText="1"/>
    </xf>
    <xf numFmtId="0" fontId="2" fillId="0" borderId="19" xfId="0" applyFont="1" applyBorder="1" applyAlignment="1">
      <alignment wrapText="1"/>
    </xf>
    <xf numFmtId="164" fontId="18" fillId="0" borderId="19" xfId="0" applyNumberFormat="1" applyFont="1" applyBorder="1"/>
    <xf numFmtId="164" fontId="12" fillId="2" borderId="34" xfId="0" applyNumberFormat="1" applyFont="1" applyFill="1" applyBorder="1" applyAlignment="1">
      <alignment horizontal="right" wrapText="1"/>
    </xf>
    <xf numFmtId="0" fontId="2" fillId="0" borderId="19" xfId="0" applyFont="1" applyBorder="1" applyAlignment="1">
      <alignment wrapText="1"/>
    </xf>
    <xf numFmtId="0" fontId="4" fillId="0" borderId="14" xfId="0" applyFont="1" applyBorder="1" applyAlignment="1">
      <alignment horizontal="center" wrapText="1"/>
    </xf>
    <xf numFmtId="164" fontId="15" fillId="0" borderId="19" xfId="0" applyNumberFormat="1" applyFont="1" applyBorder="1" applyAlignment="1">
      <alignment horizontal="right" wrapText="1"/>
    </xf>
    <xf numFmtId="164" fontId="15" fillId="0" borderId="14" xfId="0" applyNumberFormat="1" applyFont="1" applyBorder="1" applyAlignment="1">
      <alignment horizontal="right" wrapText="1"/>
    </xf>
    <xf numFmtId="0" fontId="4" fillId="0" borderId="19" xfId="0" applyFont="1" applyBorder="1" applyAlignment="1">
      <alignment horizontal="center" wrapText="1"/>
    </xf>
    <xf numFmtId="164" fontId="14" fillId="0" borderId="19" xfId="0" applyNumberFormat="1" applyFont="1" applyBorder="1"/>
    <xf numFmtId="0" fontId="0" fillId="0" borderId="0" xfId="0" applyAlignment="1">
      <alignment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2" fillId="0" borderId="19" xfId="0" applyFont="1" applyBorder="1" applyAlignment="1">
      <alignment wrapText="1"/>
    </xf>
    <xf numFmtId="0" fontId="18" fillId="0" borderId="0" xfId="0" applyFont="1" applyAlignment="1">
      <alignment vertical="top" wrapText="1"/>
    </xf>
    <xf numFmtId="2" fontId="0" fillId="0" borderId="0" xfId="0" applyNumberFormat="1"/>
    <xf numFmtId="0" fontId="12" fillId="2" borderId="14" xfId="0" applyFont="1" applyFill="1" applyBorder="1" applyAlignment="1">
      <alignment horizontal="center" wrapText="1"/>
    </xf>
    <xf numFmtId="164" fontId="22" fillId="2" borderId="14" xfId="0" applyNumberFormat="1" applyFont="1" applyFill="1" applyBorder="1"/>
    <xf numFmtId="0" fontId="12" fillId="0" borderId="14" xfId="0" applyFont="1" applyBorder="1" applyAlignment="1">
      <alignment wrapText="1"/>
    </xf>
    <xf numFmtId="0" fontId="12" fillId="0" borderId="19" xfId="0" applyFont="1" applyBorder="1" applyAlignment="1">
      <alignment wrapText="1"/>
    </xf>
    <xf numFmtId="164" fontId="15" fillId="0" borderId="14" xfId="0" applyNumberFormat="1" applyFont="1" applyBorder="1" applyAlignment="1">
      <alignment horizontal="right" wrapText="1"/>
    </xf>
    <xf numFmtId="164" fontId="15" fillId="0" borderId="19" xfId="0" applyNumberFormat="1" applyFont="1" applyBorder="1" applyAlignment="1">
      <alignment horizontal="right" wrapText="1"/>
    </xf>
    <xf numFmtId="164" fontId="12" fillId="2" borderId="34" xfId="0" applyNumberFormat="1" applyFont="1" applyFill="1" applyBorder="1" applyAlignment="1">
      <alignment horizontal="right" wrapText="1"/>
    </xf>
    <xf numFmtId="164" fontId="18" fillId="0" borderId="19" xfId="0" applyNumberFormat="1" applyFont="1" applyBorder="1"/>
    <xf numFmtId="164" fontId="18" fillId="0" borderId="14" xfId="0" applyNumberFormat="1" applyFont="1" applyBorder="1"/>
    <xf numFmtId="164" fontId="12" fillId="2" borderId="34" xfId="0" applyNumberFormat="1" applyFont="1" applyFill="1" applyBorder="1"/>
    <xf numFmtId="164" fontId="15" fillId="0" borderId="14" xfId="0" applyNumberFormat="1" applyFont="1" applyBorder="1" applyAlignment="1">
      <alignment horizontal="right" wrapText="1"/>
    </xf>
    <xf numFmtId="164" fontId="18" fillId="0" borderId="14" xfId="0" applyNumberFormat="1" applyFont="1" applyBorder="1" applyAlignment="1">
      <alignment wrapText="1"/>
    </xf>
    <xf numFmtId="164" fontId="15" fillId="0" borderId="19" xfId="0" applyNumberFormat="1" applyFont="1" applyBorder="1" applyAlignment="1">
      <alignment horizontal="right" wrapText="1"/>
    </xf>
    <xf numFmtId="164" fontId="18" fillId="0" borderId="19" xfId="0" applyNumberFormat="1" applyFont="1" applyBorder="1" applyAlignment="1">
      <alignment wrapText="1"/>
    </xf>
    <xf numFmtId="0" fontId="9" fillId="0" borderId="6" xfId="0" applyFont="1" applyBorder="1" applyAlignment="1">
      <alignment horizontal="justify" vertical="top" wrapText="1"/>
    </xf>
    <xf numFmtId="164" fontId="14" fillId="0" borderId="19" xfId="0" applyNumberFormat="1" applyFont="1" applyBorder="1"/>
    <xf numFmtId="0" fontId="9" fillId="0" borderId="6" xfId="0" applyFont="1" applyBorder="1" applyAlignment="1">
      <alignment vertical="top" wrapText="1"/>
    </xf>
    <xf numFmtId="164" fontId="18" fillId="0" borderId="19" xfId="0" applyNumberFormat="1" applyFont="1" applyBorder="1"/>
    <xf numFmtId="164" fontId="18" fillId="0" borderId="14" xfId="0" applyNumberFormat="1" applyFont="1" applyBorder="1"/>
    <xf numFmtId="164" fontId="15" fillId="0" borderId="14" xfId="0" applyNumberFormat="1" applyFont="1" applyBorder="1" applyAlignment="1">
      <alignment horizontal="right" wrapText="1"/>
    </xf>
    <xf numFmtId="164" fontId="18" fillId="0" borderId="14" xfId="0" applyNumberFormat="1" applyFont="1" applyBorder="1" applyAlignment="1">
      <alignment wrapText="1"/>
    </xf>
    <xf numFmtId="164" fontId="18" fillId="0" borderId="19" xfId="0" applyNumberFormat="1" applyFont="1" applyBorder="1" applyAlignment="1">
      <alignment wrapText="1"/>
    </xf>
    <xf numFmtId="0" fontId="12" fillId="0" borderId="19" xfId="0" applyFont="1" applyBorder="1" applyAlignment="1">
      <alignment wrapText="1"/>
    </xf>
    <xf numFmtId="164" fontId="18" fillId="0" borderId="14" xfId="0" applyNumberFormat="1" applyFont="1" applyBorder="1" applyAlignment="1">
      <alignment wrapText="1"/>
    </xf>
    <xf numFmtId="164" fontId="20" fillId="0" borderId="0" xfId="0" applyNumberFormat="1" applyFont="1"/>
    <xf numFmtId="0" fontId="12" fillId="0" borderId="14" xfId="0" applyFont="1" applyBorder="1" applyAlignment="1">
      <alignment wrapText="1"/>
    </xf>
    <xf numFmtId="0" fontId="12" fillId="0" borderId="19" xfId="0" applyFont="1" applyBorder="1" applyAlignment="1">
      <alignment wrapText="1"/>
    </xf>
    <xf numFmtId="164" fontId="12" fillId="2" borderId="34" xfId="0" applyNumberFormat="1" applyFont="1" applyFill="1" applyBorder="1" applyAlignment="1">
      <alignment horizontal="right" wrapText="1"/>
    </xf>
    <xf numFmtId="164" fontId="15" fillId="0" borderId="14" xfId="0" applyNumberFormat="1" applyFont="1" applyBorder="1" applyAlignment="1">
      <alignment horizontal="right" wrapText="1"/>
    </xf>
    <xf numFmtId="164" fontId="15" fillId="0" borderId="19" xfId="0" applyNumberFormat="1" applyFont="1" applyBorder="1" applyAlignment="1">
      <alignment horizontal="right" wrapText="1"/>
    </xf>
    <xf numFmtId="0" fontId="4" fillId="0" borderId="14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right" wrapText="1"/>
    </xf>
    <xf numFmtId="0" fontId="0" fillId="0" borderId="0" xfId="0" applyAlignment="1">
      <alignment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8" fillId="0" borderId="0" xfId="0" applyFont="1" applyAlignment="1">
      <alignment vertical="top" wrapText="1"/>
    </xf>
    <xf numFmtId="164" fontId="20" fillId="0" borderId="0" xfId="0" applyNumberFormat="1" applyFont="1" applyBorder="1"/>
    <xf numFmtId="0" fontId="20" fillId="0" borderId="0" xfId="0" applyFont="1" applyBorder="1"/>
    <xf numFmtId="164" fontId="21" fillId="0" borderId="0" xfId="0" applyNumberFormat="1" applyFont="1" applyBorder="1"/>
    <xf numFmtId="0" fontId="1" fillId="0" borderId="0" xfId="0" applyFont="1" applyBorder="1"/>
    <xf numFmtId="164" fontId="0" fillId="0" borderId="0" xfId="0" applyNumberFormat="1" applyFont="1" applyBorder="1"/>
    <xf numFmtId="0" fontId="21" fillId="0" borderId="0" xfId="0" applyFont="1" applyBorder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2" borderId="34" xfId="0" applyFont="1" applyFill="1" applyBorder="1"/>
    <xf numFmtId="0" fontId="12" fillId="2" borderId="35" xfId="0" applyFont="1" applyFill="1" applyBorder="1"/>
    <xf numFmtId="164" fontId="18" fillId="0" borderId="14" xfId="0" applyNumberFormat="1" applyFont="1" applyBorder="1"/>
    <xf numFmtId="164" fontId="18" fillId="0" borderId="14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12" fillId="2" borderId="16" xfId="0" applyNumberFormat="1" applyFont="1" applyFill="1" applyBorder="1"/>
    <xf numFmtId="164" fontId="12" fillId="2" borderId="33" xfId="0" applyNumberFormat="1" applyFont="1" applyFill="1" applyBorder="1"/>
    <xf numFmtId="164" fontId="12" fillId="2" borderId="17" xfId="0" applyNumberFormat="1" applyFont="1" applyFill="1" applyBorder="1"/>
    <xf numFmtId="164" fontId="12" fillId="2" borderId="52" xfId="0" applyNumberFormat="1" applyFont="1" applyFill="1" applyBorder="1"/>
    <xf numFmtId="0" fontId="4" fillId="0" borderId="9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12" fillId="0" borderId="9" xfId="0" applyFont="1" applyBorder="1" applyAlignment="1">
      <alignment wrapText="1"/>
    </xf>
    <xf numFmtId="0" fontId="12" fillId="0" borderId="6" xfId="0" applyFont="1" applyBorder="1" applyAlignment="1">
      <alignment wrapText="1"/>
    </xf>
    <xf numFmtId="0" fontId="4" fillId="0" borderId="50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164" fontId="12" fillId="2" borderId="14" xfId="0" applyNumberFormat="1" applyFont="1" applyFill="1" applyBorder="1"/>
    <xf numFmtId="0" fontId="4" fillId="0" borderId="14" xfId="0" applyFont="1" applyBorder="1" applyAlignment="1">
      <alignment horizontal="justify" vertical="top" wrapText="1"/>
    </xf>
    <xf numFmtId="0" fontId="12" fillId="0" borderId="14" xfId="0" applyFont="1" applyBorder="1" applyAlignment="1">
      <alignment wrapText="1"/>
    </xf>
    <xf numFmtId="0" fontId="4" fillId="0" borderId="14" xfId="0" applyFont="1" applyBorder="1" applyAlignment="1">
      <alignment horizontal="center" wrapText="1"/>
    </xf>
    <xf numFmtId="0" fontId="18" fillId="2" borderId="16" xfId="0" applyFont="1" applyFill="1" applyBorder="1" applyAlignment="1">
      <alignment horizontal="center" vertical="top" wrapText="1"/>
    </xf>
    <xf numFmtId="0" fontId="18" fillId="2" borderId="33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wrapText="1"/>
    </xf>
    <xf numFmtId="0" fontId="12" fillId="0" borderId="19" xfId="0" applyFont="1" applyBorder="1" applyAlignment="1">
      <alignment horizontal="center" wrapText="1"/>
    </xf>
    <xf numFmtId="0" fontId="18" fillId="2" borderId="13" xfId="0" applyFont="1" applyFill="1" applyBorder="1" applyAlignment="1">
      <alignment horizontal="justify" vertical="top" wrapText="1"/>
    </xf>
    <xf numFmtId="0" fontId="18" fillId="2" borderId="3" xfId="0" applyFont="1" applyFill="1" applyBorder="1" applyAlignment="1">
      <alignment horizontal="justify" vertical="top" wrapText="1"/>
    </xf>
    <xf numFmtId="0" fontId="18" fillId="2" borderId="13" xfId="0" applyFont="1" applyFill="1" applyBorder="1" applyAlignment="1">
      <alignment horizontal="center" vertical="top" wrapText="1"/>
    </xf>
    <xf numFmtId="0" fontId="18" fillId="2" borderId="11" xfId="0" applyFont="1" applyFill="1" applyBorder="1" applyAlignment="1">
      <alignment horizontal="center" vertical="top" wrapText="1"/>
    </xf>
    <xf numFmtId="164" fontId="18" fillId="0" borderId="19" xfId="0" applyNumberFormat="1" applyFont="1" applyBorder="1"/>
    <xf numFmtId="0" fontId="4" fillId="0" borderId="13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12" fillId="0" borderId="13" xfId="0" applyFont="1" applyBorder="1" applyAlignment="1">
      <alignment wrapText="1"/>
    </xf>
    <xf numFmtId="0" fontId="12" fillId="0" borderId="3" xfId="0" applyFont="1" applyBorder="1" applyAlignment="1">
      <alignment wrapText="1"/>
    </xf>
    <xf numFmtId="164" fontId="12" fillId="2" borderId="19" xfId="0" applyNumberFormat="1" applyFont="1" applyFill="1" applyBorder="1"/>
    <xf numFmtId="0" fontId="4" fillId="0" borderId="1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10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12" fillId="0" borderId="9" xfId="0" applyFont="1" applyBorder="1" applyAlignment="1">
      <alignment horizontal="left" wrapText="1"/>
    </xf>
    <xf numFmtId="0" fontId="12" fillId="0" borderId="6" xfId="0" applyFont="1" applyBorder="1" applyAlignment="1">
      <alignment horizontal="left" wrapText="1"/>
    </xf>
    <xf numFmtId="0" fontId="4" fillId="0" borderId="19" xfId="0" applyFont="1" applyBorder="1" applyAlignment="1">
      <alignment horizontal="center" wrapText="1"/>
    </xf>
    <xf numFmtId="0" fontId="7" fillId="0" borderId="14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left" wrapText="1"/>
    </xf>
    <xf numFmtId="0" fontId="4" fillId="0" borderId="24" xfId="0" applyFont="1" applyBorder="1" applyAlignment="1">
      <alignment horizontal="center" wrapText="1"/>
    </xf>
    <xf numFmtId="0" fontId="4" fillId="0" borderId="31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48" xfId="0" applyFont="1" applyBorder="1" applyAlignment="1">
      <alignment horizontal="center" wrapText="1"/>
    </xf>
    <xf numFmtId="0" fontId="4" fillId="0" borderId="28" xfId="0" applyFont="1" applyBorder="1" applyAlignment="1">
      <alignment horizontal="center" wrapText="1"/>
    </xf>
    <xf numFmtId="0" fontId="4" fillId="0" borderId="32" xfId="0" applyFont="1" applyBorder="1" applyAlignment="1">
      <alignment horizontal="center" wrapText="1"/>
    </xf>
    <xf numFmtId="0" fontId="2" fillId="0" borderId="14" xfId="0" applyFont="1" applyBorder="1" applyAlignment="1">
      <alignment horizontal="justify" wrapText="1"/>
    </xf>
    <xf numFmtId="0" fontId="7" fillId="0" borderId="14" xfId="0" applyFont="1" applyBorder="1" applyAlignment="1">
      <alignment vertical="top" wrapText="1"/>
    </xf>
    <xf numFmtId="164" fontId="12" fillId="2" borderId="27" xfId="0" applyNumberFormat="1" applyFont="1" applyFill="1" applyBorder="1"/>
    <xf numFmtId="164" fontId="12" fillId="2" borderId="7" xfId="0" applyNumberFormat="1" applyFont="1" applyFill="1" applyBorder="1"/>
    <xf numFmtId="164" fontId="12" fillId="2" borderId="41" xfId="0" applyNumberFormat="1" applyFont="1" applyFill="1" applyBorder="1"/>
    <xf numFmtId="164" fontId="12" fillId="2" borderId="44" xfId="0" applyNumberFormat="1" applyFont="1" applyFill="1" applyBorder="1"/>
    <xf numFmtId="164" fontId="12" fillId="2" borderId="8" xfId="0" applyNumberFormat="1" applyFont="1" applyFill="1" applyBorder="1"/>
    <xf numFmtId="164" fontId="12" fillId="2" borderId="45" xfId="0" applyNumberFormat="1" applyFont="1" applyFill="1" applyBorder="1"/>
    <xf numFmtId="164" fontId="12" fillId="2" borderId="27" xfId="0" applyNumberFormat="1" applyFont="1" applyFill="1" applyBorder="1" applyAlignment="1">
      <alignment horizontal="center"/>
    </xf>
    <xf numFmtId="164" fontId="12" fillId="2" borderId="44" xfId="0" applyNumberFormat="1" applyFont="1" applyFill="1" applyBorder="1" applyAlignment="1">
      <alignment horizontal="center"/>
    </xf>
    <xf numFmtId="164" fontId="12" fillId="2" borderId="42" xfId="0" applyNumberFormat="1" applyFont="1" applyFill="1" applyBorder="1" applyAlignment="1">
      <alignment horizontal="center"/>
    </xf>
    <xf numFmtId="164" fontId="12" fillId="2" borderId="47" xfId="0" applyNumberFormat="1" applyFont="1" applyFill="1" applyBorder="1" applyAlignment="1">
      <alignment horizontal="center"/>
    </xf>
    <xf numFmtId="0" fontId="7" fillId="0" borderId="19" xfId="0" applyFont="1" applyBorder="1" applyAlignment="1">
      <alignment vertical="top" wrapText="1"/>
    </xf>
    <xf numFmtId="0" fontId="12" fillId="0" borderId="19" xfId="0" applyFont="1" applyBorder="1" applyAlignment="1">
      <alignment wrapText="1"/>
    </xf>
    <xf numFmtId="0" fontId="4" fillId="0" borderId="39" xfId="0" applyFont="1" applyBorder="1" applyAlignment="1">
      <alignment horizontal="center" wrapText="1"/>
    </xf>
    <xf numFmtId="0" fontId="4" fillId="0" borderId="49" xfId="0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0" fontId="12" fillId="2" borderId="15" xfId="0" applyFont="1" applyFill="1" applyBorder="1" applyAlignment="1">
      <alignment horizontal="justify" wrapText="1"/>
    </xf>
    <xf numFmtId="0" fontId="12" fillId="2" borderId="16" xfId="0" applyFont="1" applyFill="1" applyBorder="1" applyAlignment="1">
      <alignment horizontal="justify" wrapText="1"/>
    </xf>
    <xf numFmtId="0" fontId="12" fillId="2" borderId="43" xfId="0" applyFont="1" applyFill="1" applyBorder="1" applyAlignment="1">
      <alignment horizontal="justify" wrapText="1"/>
    </xf>
    <xf numFmtId="0" fontId="12" fillId="2" borderId="33" xfId="0" applyFont="1" applyFill="1" applyBorder="1" applyAlignment="1">
      <alignment horizontal="justify" wrapText="1"/>
    </xf>
    <xf numFmtId="0" fontId="12" fillId="2" borderId="16" xfId="0" applyFont="1" applyFill="1" applyBorder="1" applyAlignment="1">
      <alignment horizontal="justify" vertical="top" wrapText="1"/>
    </xf>
    <xf numFmtId="0" fontId="12" fillId="2" borderId="33" xfId="0" applyFont="1" applyFill="1" applyBorder="1" applyAlignment="1">
      <alignment horizontal="justify" vertical="top" wrapText="1"/>
    </xf>
    <xf numFmtId="164" fontId="12" fillId="2" borderId="36" xfId="0" applyNumberFormat="1" applyFont="1" applyFill="1" applyBorder="1"/>
    <xf numFmtId="164" fontId="12" fillId="2" borderId="46" xfId="0" applyNumberFormat="1" applyFont="1" applyFill="1" applyBorder="1"/>
    <xf numFmtId="0" fontId="9" fillId="0" borderId="14" xfId="0" applyFont="1" applyBorder="1" applyAlignment="1">
      <alignment horizontal="justify" vertical="top" wrapText="1"/>
    </xf>
    <xf numFmtId="0" fontId="9" fillId="0" borderId="14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9" fillId="0" borderId="19" xfId="0" applyFont="1" applyBorder="1" applyAlignment="1">
      <alignment horizontal="justify" vertical="top" wrapText="1"/>
    </xf>
    <xf numFmtId="0" fontId="9" fillId="0" borderId="37" xfId="0" applyFont="1" applyBorder="1" applyAlignment="1">
      <alignment horizontal="justify" vertical="top" wrapText="1"/>
    </xf>
    <xf numFmtId="0" fontId="9" fillId="0" borderId="23" xfId="0" applyFont="1" applyBorder="1" applyAlignment="1">
      <alignment horizontal="justify" vertical="top" wrapText="1"/>
    </xf>
    <xf numFmtId="0" fontId="9" fillId="0" borderId="19" xfId="0" applyFont="1" applyBorder="1" applyAlignment="1">
      <alignment horizontal="center" vertical="top" wrapText="1"/>
    </xf>
    <xf numFmtId="0" fontId="9" fillId="0" borderId="37" xfId="0" applyFont="1" applyBorder="1" applyAlignment="1">
      <alignment horizontal="center" vertical="top" wrapText="1"/>
    </xf>
    <xf numFmtId="0" fontId="9" fillId="0" borderId="23" xfId="0" applyFont="1" applyBorder="1" applyAlignment="1">
      <alignment horizontal="center" vertical="top" wrapText="1"/>
    </xf>
    <xf numFmtId="0" fontId="12" fillId="2" borderId="16" xfId="0" applyFont="1" applyFill="1" applyBorder="1" applyAlignment="1">
      <alignment horizontal="center" vertical="top" wrapText="1"/>
    </xf>
    <xf numFmtId="0" fontId="12" fillId="2" borderId="33" xfId="0" applyFont="1" applyFill="1" applyBorder="1" applyAlignment="1">
      <alignment horizontal="center" vertical="top" wrapText="1"/>
    </xf>
    <xf numFmtId="164" fontId="12" fillId="2" borderId="34" xfId="0" applyNumberFormat="1" applyFont="1" applyFill="1" applyBorder="1"/>
    <xf numFmtId="0" fontId="2" fillId="0" borderId="1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164" fontId="12" fillId="3" borderId="17" xfId="0" applyNumberFormat="1" applyFont="1" applyFill="1" applyBorder="1"/>
    <xf numFmtId="0" fontId="12" fillId="3" borderId="18" xfId="0" applyFont="1" applyFill="1" applyBorder="1"/>
    <xf numFmtId="0" fontId="12" fillId="3" borderId="52" xfId="0" applyFont="1" applyFill="1" applyBorder="1"/>
    <xf numFmtId="164" fontId="12" fillId="3" borderId="16" xfId="0" applyNumberFormat="1" applyFont="1" applyFill="1" applyBorder="1"/>
    <xf numFmtId="0" fontId="12" fillId="3" borderId="16" xfId="0" applyFont="1" applyFill="1" applyBorder="1"/>
    <xf numFmtId="0" fontId="12" fillId="3" borderId="14" xfId="0" applyFont="1" applyFill="1" applyBorder="1"/>
    <xf numFmtId="0" fontId="12" fillId="3" borderId="33" xfId="0" applyFont="1" applyFill="1" applyBorder="1"/>
    <xf numFmtId="164" fontId="20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12" fillId="2" borderId="20" xfId="0" applyNumberFormat="1" applyFont="1" applyFill="1" applyBorder="1" applyAlignment="1">
      <alignment horizontal="right" wrapText="1"/>
    </xf>
    <xf numFmtId="164" fontId="12" fillId="2" borderId="26" xfId="0" applyNumberFormat="1" applyFont="1" applyFill="1" applyBorder="1" applyAlignment="1">
      <alignment horizontal="right" wrapText="1"/>
    </xf>
    <xf numFmtId="164" fontId="12" fillId="2" borderId="21" xfId="0" applyNumberFormat="1" applyFont="1" applyFill="1" applyBorder="1" applyAlignment="1">
      <alignment horizontal="right" wrapText="1"/>
    </xf>
    <xf numFmtId="164" fontId="12" fillId="2" borderId="24" xfId="0" applyNumberFormat="1" applyFont="1" applyFill="1" applyBorder="1" applyAlignment="1">
      <alignment horizontal="right" wrapText="1"/>
    </xf>
    <xf numFmtId="164" fontId="12" fillId="2" borderId="25" xfId="0" applyNumberFormat="1" applyFont="1" applyFill="1" applyBorder="1" applyAlignment="1">
      <alignment horizontal="right" wrapText="1"/>
    </xf>
    <xf numFmtId="164" fontId="12" fillId="2" borderId="31" xfId="0" applyNumberFormat="1" applyFont="1" applyFill="1" applyBorder="1" applyAlignment="1">
      <alignment horizontal="right" wrapText="1"/>
    </xf>
    <xf numFmtId="0" fontId="4" fillId="0" borderId="14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18" fillId="3" borderId="16" xfId="0" applyFont="1" applyFill="1" applyBorder="1" applyAlignment="1">
      <alignment horizontal="center" vertical="top" wrapText="1"/>
    </xf>
    <xf numFmtId="0" fontId="18" fillId="3" borderId="14" xfId="0" applyFont="1" applyFill="1" applyBorder="1" applyAlignment="1">
      <alignment horizontal="center" vertical="top" wrapText="1"/>
    </xf>
    <xf numFmtId="0" fontId="18" fillId="3" borderId="33" xfId="0" applyFont="1" applyFill="1" applyBorder="1" applyAlignment="1">
      <alignment horizontal="center" vertical="top" wrapText="1"/>
    </xf>
    <xf numFmtId="164" fontId="12" fillId="3" borderId="27" xfId="0" applyNumberFormat="1" applyFont="1" applyFill="1" applyBorder="1" applyAlignment="1">
      <alignment horizontal="right" wrapText="1"/>
    </xf>
    <xf numFmtId="0" fontId="12" fillId="3" borderId="7" xfId="0" applyFont="1" applyFill="1" applyBorder="1" applyAlignment="1">
      <alignment horizontal="right" wrapText="1"/>
    </xf>
    <xf numFmtId="0" fontId="12" fillId="3" borderId="41" xfId="0" applyFont="1" applyFill="1" applyBorder="1" applyAlignment="1">
      <alignment horizontal="right" wrapText="1"/>
    </xf>
    <xf numFmtId="0" fontId="12" fillId="3" borderId="22" xfId="0" applyFont="1" applyFill="1" applyBorder="1" applyAlignment="1">
      <alignment horizontal="right" wrapText="1"/>
    </xf>
    <xf numFmtId="0" fontId="12" fillId="3" borderId="0" xfId="0" applyFont="1" applyFill="1" applyBorder="1" applyAlignment="1">
      <alignment horizontal="right" wrapText="1"/>
    </xf>
    <xf numFmtId="0" fontId="12" fillId="3" borderId="48" xfId="0" applyFont="1" applyFill="1" applyBorder="1" applyAlignment="1">
      <alignment horizontal="right" wrapText="1"/>
    </xf>
    <xf numFmtId="0" fontId="12" fillId="3" borderId="44" xfId="0" applyFont="1" applyFill="1" applyBorder="1" applyAlignment="1">
      <alignment horizontal="right" wrapText="1"/>
    </xf>
    <xf numFmtId="0" fontId="12" fillId="3" borderId="8" xfId="0" applyFont="1" applyFill="1" applyBorder="1" applyAlignment="1">
      <alignment horizontal="right" wrapText="1"/>
    </xf>
    <xf numFmtId="0" fontId="12" fillId="3" borderId="45" xfId="0" applyFont="1" applyFill="1" applyBorder="1" applyAlignment="1">
      <alignment horizontal="right" wrapText="1"/>
    </xf>
    <xf numFmtId="164" fontId="12" fillId="3" borderId="14" xfId="0" applyNumberFormat="1" applyFont="1" applyFill="1" applyBorder="1"/>
    <xf numFmtId="164" fontId="12" fillId="3" borderId="33" xfId="0" applyNumberFormat="1" applyFont="1" applyFill="1" applyBorder="1"/>
    <xf numFmtId="0" fontId="18" fillId="2" borderId="34" xfId="0" applyFont="1" applyFill="1" applyBorder="1" applyAlignment="1">
      <alignment horizontal="center" vertical="top" wrapText="1"/>
    </xf>
    <xf numFmtId="164" fontId="12" fillId="2" borderId="38" xfId="0" applyNumberFormat="1" applyFont="1" applyFill="1" applyBorder="1" applyAlignment="1">
      <alignment horizontal="right"/>
    </xf>
    <xf numFmtId="0" fontId="12" fillId="2" borderId="11" xfId="0" applyFont="1" applyFill="1" applyBorder="1" applyAlignment="1">
      <alignment horizontal="right"/>
    </xf>
    <xf numFmtId="0" fontId="12" fillId="2" borderId="53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4" fillId="0" borderId="20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left" vertical="top" wrapText="1"/>
    </xf>
    <xf numFmtId="0" fontId="4" fillId="0" borderId="39" xfId="0" applyFont="1" applyBorder="1" applyAlignment="1">
      <alignment horizontal="left" vertical="top" wrapText="1"/>
    </xf>
    <xf numFmtId="0" fontId="4" fillId="0" borderId="49" xfId="0" applyFont="1" applyBorder="1" applyAlignment="1">
      <alignment horizontal="left" vertical="top" wrapText="1"/>
    </xf>
    <xf numFmtId="0" fontId="12" fillId="2" borderId="12" xfId="0" applyFont="1" applyFill="1" applyBorder="1" applyAlignment="1">
      <alignment horizontal="left" wrapText="1"/>
    </xf>
    <xf numFmtId="0" fontId="12" fillId="2" borderId="41" xfId="0" applyFont="1" applyFill="1" applyBorder="1" applyAlignment="1">
      <alignment horizontal="left" wrapText="1"/>
    </xf>
    <xf numFmtId="0" fontId="12" fillId="2" borderId="9" xfId="0" applyFont="1" applyFill="1" applyBorder="1" applyAlignment="1">
      <alignment horizontal="left" wrapText="1"/>
    </xf>
    <xf numFmtId="0" fontId="12" fillId="2" borderId="45" xfId="0" applyFont="1" applyFill="1" applyBorder="1" applyAlignment="1">
      <alignment horizontal="left" wrapText="1"/>
    </xf>
    <xf numFmtId="0" fontId="4" fillId="0" borderId="12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12" fillId="0" borderId="12" xfId="0" applyFont="1" applyBorder="1" applyAlignment="1">
      <alignment wrapText="1"/>
    </xf>
    <xf numFmtId="0" fontId="12" fillId="0" borderId="4" xfId="0" applyFont="1" applyBorder="1" applyAlignment="1">
      <alignment wrapText="1"/>
    </xf>
    <xf numFmtId="0" fontId="12" fillId="2" borderId="26" xfId="0" applyFont="1" applyFill="1" applyBorder="1" applyAlignment="1">
      <alignment horizontal="right" wrapText="1"/>
    </xf>
    <xf numFmtId="0" fontId="12" fillId="2" borderId="21" xfId="0" applyFont="1" applyFill="1" applyBorder="1" applyAlignment="1">
      <alignment horizontal="right" wrapText="1"/>
    </xf>
    <xf numFmtId="0" fontId="4" fillId="0" borderId="40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45" xfId="0" applyFont="1" applyBorder="1" applyAlignment="1">
      <alignment horizontal="center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2" fillId="2" borderId="13" xfId="0" applyFont="1" applyFill="1" applyBorder="1" applyAlignment="1">
      <alignment horizontal="left" wrapText="1"/>
    </xf>
    <xf numFmtId="0" fontId="12" fillId="2" borderId="3" xfId="0" applyFont="1" applyFill="1" applyBorder="1" applyAlignment="1">
      <alignment horizontal="left" wrapText="1"/>
    </xf>
    <xf numFmtId="0" fontId="2" fillId="3" borderId="12" xfId="0" applyFont="1" applyFill="1" applyBorder="1" applyAlignment="1">
      <alignment horizontal="left" vertical="top" wrapText="1"/>
    </xf>
    <xf numFmtId="0" fontId="2" fillId="3" borderId="41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48" xfId="0" applyFont="1" applyFill="1" applyBorder="1" applyAlignment="1">
      <alignment horizontal="left" vertical="top" wrapText="1"/>
    </xf>
    <xf numFmtId="164" fontId="2" fillId="3" borderId="9" xfId="0" applyNumberFormat="1" applyFont="1" applyFill="1" applyBorder="1" applyAlignment="1">
      <alignment horizontal="left" wrapText="1"/>
    </xf>
    <xf numFmtId="164" fontId="2" fillId="3" borderId="45" xfId="0" applyNumberFormat="1" applyFont="1" applyFill="1" applyBorder="1" applyAlignment="1">
      <alignment horizontal="left" wrapText="1"/>
    </xf>
    <xf numFmtId="0" fontId="12" fillId="3" borderId="16" xfId="0" applyFont="1" applyFill="1" applyBorder="1" applyAlignment="1">
      <alignment horizontal="center" vertical="top" wrapText="1"/>
    </xf>
    <xf numFmtId="0" fontId="12" fillId="3" borderId="14" xfId="0" applyFont="1" applyFill="1" applyBorder="1" applyAlignment="1">
      <alignment horizontal="center" vertical="top" wrapText="1"/>
    </xf>
    <xf numFmtId="0" fontId="12" fillId="3" borderId="33" xfId="0" applyFont="1" applyFill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/>
    </xf>
    <xf numFmtId="164" fontId="21" fillId="0" borderId="0" xfId="0" applyNumberFormat="1" applyFont="1" applyBorder="1" applyAlignment="1">
      <alignment horizontal="center"/>
    </xf>
    <xf numFmtId="0" fontId="12" fillId="2" borderId="53" xfId="0" applyFont="1" applyFill="1" applyBorder="1" applyAlignment="1">
      <alignment horizontal="left" wrapText="1"/>
    </xf>
    <xf numFmtId="0" fontId="12" fillId="2" borderId="34" xfId="0" applyFont="1" applyFill="1" applyBorder="1" applyAlignment="1">
      <alignment horizontal="center" vertical="top" wrapText="1"/>
    </xf>
    <xf numFmtId="0" fontId="12" fillId="2" borderId="11" xfId="0" applyFont="1" applyFill="1" applyBorder="1" applyAlignment="1">
      <alignment horizontal="left" wrapText="1"/>
    </xf>
    <xf numFmtId="0" fontId="12" fillId="2" borderId="34" xfId="0" applyFont="1" applyFill="1" applyBorder="1" applyAlignment="1">
      <alignment horizontal="justify" wrapText="1"/>
    </xf>
    <xf numFmtId="164" fontId="12" fillId="2" borderId="34" xfId="0" applyNumberFormat="1" applyFont="1" applyFill="1" applyBorder="1" applyAlignment="1">
      <alignment horizontal="right" wrapText="1"/>
    </xf>
    <xf numFmtId="0" fontId="12" fillId="2" borderId="34" xfId="0" applyFont="1" applyFill="1" applyBorder="1" applyAlignment="1">
      <alignment horizontal="right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top" wrapText="1"/>
    </xf>
    <xf numFmtId="0" fontId="16" fillId="0" borderId="19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justify" vertical="top" wrapText="1"/>
    </xf>
    <xf numFmtId="0" fontId="12" fillId="0" borderId="19" xfId="0" applyFont="1" applyBorder="1" applyAlignment="1">
      <alignment horizontal="justify" vertical="top" wrapText="1"/>
    </xf>
    <xf numFmtId="164" fontId="12" fillId="2" borderId="14" xfId="0" applyNumberFormat="1" applyFont="1" applyFill="1" applyBorder="1" applyAlignment="1">
      <alignment horizontal="right" wrapText="1"/>
    </xf>
    <xf numFmtId="0" fontId="12" fillId="2" borderId="14" xfId="0" applyFont="1" applyFill="1" applyBorder="1" applyAlignment="1">
      <alignment horizontal="right" wrapText="1"/>
    </xf>
    <xf numFmtId="164" fontId="15" fillId="0" borderId="14" xfId="0" applyNumberFormat="1" applyFont="1" applyBorder="1" applyAlignment="1">
      <alignment horizontal="right" wrapText="1"/>
    </xf>
    <xf numFmtId="164" fontId="12" fillId="2" borderId="19" xfId="0" applyNumberFormat="1" applyFont="1" applyFill="1" applyBorder="1" applyAlignment="1">
      <alignment horizontal="right" wrapText="1"/>
    </xf>
    <xf numFmtId="0" fontId="12" fillId="2" borderId="19" xfId="0" applyFont="1" applyFill="1" applyBorder="1" applyAlignment="1">
      <alignment horizontal="right" wrapText="1"/>
    </xf>
    <xf numFmtId="164" fontId="15" fillId="0" borderId="19" xfId="0" applyNumberFormat="1" applyFont="1" applyBorder="1" applyAlignment="1">
      <alignment horizontal="right" wrapText="1"/>
    </xf>
    <xf numFmtId="0" fontId="12" fillId="0" borderId="14" xfId="0" applyFont="1" applyBorder="1" applyAlignment="1">
      <alignment horizontal="justify" wrapText="1"/>
    </xf>
    <xf numFmtId="0" fontId="12" fillId="0" borderId="19" xfId="0" applyFont="1" applyBorder="1" applyAlignment="1">
      <alignment horizontal="justify" wrapText="1"/>
    </xf>
    <xf numFmtId="164" fontId="18" fillId="0" borderId="20" xfId="0" applyNumberFormat="1" applyFont="1" applyBorder="1" applyAlignment="1">
      <alignment wrapText="1"/>
    </xf>
    <xf numFmtId="164" fontId="18" fillId="0" borderId="26" xfId="0" applyNumberFormat="1" applyFont="1" applyBorder="1" applyAlignment="1">
      <alignment wrapText="1"/>
    </xf>
    <xf numFmtId="164" fontId="18" fillId="0" borderId="21" xfId="0" applyNumberFormat="1" applyFont="1" applyBorder="1" applyAlignment="1">
      <alignment wrapText="1"/>
    </xf>
    <xf numFmtId="164" fontId="18" fillId="0" borderId="14" xfId="0" applyNumberFormat="1" applyFont="1" applyBorder="1" applyAlignment="1">
      <alignment wrapText="1"/>
    </xf>
    <xf numFmtId="164" fontId="18" fillId="0" borderId="19" xfId="0" applyNumberFormat="1" applyFont="1" applyBorder="1" applyAlignment="1">
      <alignment wrapText="1"/>
    </xf>
    <xf numFmtId="0" fontId="4" fillId="0" borderId="46" xfId="0" applyFont="1" applyBorder="1" applyAlignment="1">
      <alignment horizontal="center" wrapText="1"/>
    </xf>
    <xf numFmtId="164" fontId="12" fillId="2" borderId="39" xfId="0" applyNumberFormat="1" applyFont="1" applyFill="1" applyBorder="1" applyAlignment="1">
      <alignment horizontal="right" wrapText="1"/>
    </xf>
    <xf numFmtId="0" fontId="12" fillId="2" borderId="49" xfId="0" applyFont="1" applyFill="1" applyBorder="1" applyAlignment="1">
      <alignment horizontal="right" wrapText="1"/>
    </xf>
    <xf numFmtId="0" fontId="18" fillId="2" borderId="34" xfId="0" applyFont="1" applyFill="1" applyBorder="1" applyAlignment="1">
      <alignment horizontal="center" wrapText="1"/>
    </xf>
    <xf numFmtId="0" fontId="12" fillId="0" borderId="23" xfId="0" applyFont="1" applyBorder="1" applyAlignment="1">
      <alignment horizontal="justify" wrapText="1"/>
    </xf>
    <xf numFmtId="0" fontId="4" fillId="0" borderId="23" xfId="0" applyFont="1" applyBorder="1" applyAlignment="1">
      <alignment horizontal="center" wrapText="1"/>
    </xf>
    <xf numFmtId="0" fontId="0" fillId="0" borderId="14" xfId="0" applyBorder="1" applyAlignment="1"/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justify" vertical="top" wrapText="1"/>
    </xf>
    <xf numFmtId="0" fontId="9" fillId="0" borderId="11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justify" vertical="top" wrapText="1"/>
    </xf>
    <xf numFmtId="0" fontId="9" fillId="0" borderId="1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top" wrapText="1"/>
    </xf>
    <xf numFmtId="0" fontId="9" fillId="0" borderId="2" xfId="0" applyFont="1" applyBorder="1" applyAlignment="1">
      <alignment horizontal="justify" vertical="top" wrapText="1"/>
    </xf>
    <xf numFmtId="0" fontId="9" fillId="0" borderId="12" xfId="0" applyFont="1" applyBorder="1" applyAlignment="1">
      <alignment horizontal="justify" vertical="top" wrapText="1"/>
    </xf>
    <xf numFmtId="0" fontId="9" fillId="0" borderId="7" xfId="0" applyFont="1" applyBorder="1" applyAlignment="1">
      <alignment horizontal="justify" vertical="top" wrapText="1"/>
    </xf>
    <xf numFmtId="0" fontId="9" fillId="0" borderId="4" xfId="0" applyFont="1" applyBorder="1" applyAlignment="1">
      <alignment horizontal="justify" vertical="top" wrapText="1"/>
    </xf>
    <xf numFmtId="0" fontId="9" fillId="0" borderId="9" xfId="0" applyFont="1" applyBorder="1" applyAlignment="1">
      <alignment horizontal="justify" vertical="top" wrapText="1"/>
    </xf>
    <xf numFmtId="0" fontId="9" fillId="0" borderId="8" xfId="0" applyFont="1" applyBorder="1" applyAlignment="1">
      <alignment horizontal="justify" vertical="top" wrapText="1"/>
    </xf>
    <xf numFmtId="0" fontId="9" fillId="0" borderId="6" xfId="0" applyFont="1" applyBorder="1" applyAlignment="1">
      <alignment horizontal="justify" vertical="top" wrapText="1"/>
    </xf>
    <xf numFmtId="164" fontId="15" fillId="0" borderId="14" xfId="0" applyNumberFormat="1" applyFont="1" applyBorder="1" applyAlignment="1">
      <alignment horizontal="center" wrapText="1"/>
    </xf>
    <xf numFmtId="164" fontId="15" fillId="0" borderId="19" xfId="0" applyNumberFormat="1" applyFont="1" applyBorder="1" applyAlignment="1">
      <alignment horizontal="center" wrapText="1"/>
    </xf>
    <xf numFmtId="164" fontId="12" fillId="2" borderId="34" xfId="0" applyNumberFormat="1" applyFont="1" applyFill="1" applyBorder="1" applyAlignment="1">
      <alignment horizont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wrapText="1"/>
    </xf>
    <xf numFmtId="0" fontId="6" fillId="0" borderId="40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left" vertical="top" wrapText="1"/>
    </xf>
    <xf numFmtId="0" fontId="6" fillId="0" borderId="24" xfId="0" applyFont="1" applyBorder="1" applyAlignment="1">
      <alignment horizontal="left" vertical="top" wrapText="1"/>
    </xf>
    <xf numFmtId="0" fontId="6" fillId="0" borderId="31" xfId="0" applyFont="1" applyBorder="1" applyAlignment="1">
      <alignment horizontal="left" vertical="top" wrapText="1"/>
    </xf>
    <xf numFmtId="0" fontId="6" fillId="0" borderId="22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48" xfId="0" applyFont="1" applyBorder="1" applyAlignment="1">
      <alignment horizontal="left" vertical="top" wrapText="1"/>
    </xf>
    <xf numFmtId="164" fontId="12" fillId="2" borderId="14" xfId="0" applyNumberFormat="1" applyFont="1" applyFill="1" applyBorder="1" applyAlignment="1">
      <alignment horizontal="right"/>
    </xf>
    <xf numFmtId="0" fontId="12" fillId="2" borderId="14" xfId="0" applyFont="1" applyFill="1" applyBorder="1" applyAlignment="1">
      <alignment horizontal="right"/>
    </xf>
    <xf numFmtId="0" fontId="6" fillId="0" borderId="26" xfId="0" applyFont="1" applyBorder="1" applyAlignment="1">
      <alignment horizontal="left" vertical="top" wrapText="1"/>
    </xf>
    <xf numFmtId="0" fontId="6" fillId="0" borderId="21" xfId="0" applyFont="1" applyBorder="1" applyAlignment="1">
      <alignment horizontal="left" vertical="top" wrapText="1"/>
    </xf>
    <xf numFmtId="164" fontId="12" fillId="2" borderId="38" xfId="0" applyNumberFormat="1" applyFont="1" applyFill="1" applyBorder="1" applyAlignment="1">
      <alignment horizontal="right" wrapText="1"/>
    </xf>
    <xf numFmtId="0" fontId="12" fillId="2" borderId="53" xfId="0" applyFont="1" applyFill="1" applyBorder="1" applyAlignment="1">
      <alignment horizontal="right" wrapText="1"/>
    </xf>
    <xf numFmtId="0" fontId="12" fillId="2" borderId="34" xfId="0" applyFont="1" applyFill="1" applyBorder="1" applyAlignment="1">
      <alignment horizontal="justify" vertical="top" wrapText="1"/>
    </xf>
    <xf numFmtId="164" fontId="12" fillId="3" borderId="42" xfId="0" applyNumberFormat="1" applyFont="1" applyFill="1" applyBorder="1" applyAlignment="1">
      <alignment horizontal="center" wrapText="1"/>
    </xf>
    <xf numFmtId="164" fontId="12" fillId="3" borderId="58" xfId="0" applyNumberFormat="1" applyFont="1" applyFill="1" applyBorder="1" applyAlignment="1">
      <alignment horizontal="center" wrapText="1"/>
    </xf>
    <xf numFmtId="164" fontId="12" fillId="3" borderId="47" xfId="0" applyNumberFormat="1" applyFont="1" applyFill="1" applyBorder="1" applyAlignment="1">
      <alignment horizontal="center" wrapText="1"/>
    </xf>
    <xf numFmtId="164" fontId="12" fillId="3" borderId="36" xfId="0" applyNumberFormat="1" applyFont="1" applyFill="1" applyBorder="1" applyAlignment="1">
      <alignment horizontal="center" wrapText="1"/>
    </xf>
    <xf numFmtId="164" fontId="12" fillId="3" borderId="37" xfId="0" applyNumberFormat="1" applyFont="1" applyFill="1" applyBorder="1" applyAlignment="1">
      <alignment horizontal="center" wrapText="1"/>
    </xf>
    <xf numFmtId="164" fontId="12" fillId="3" borderId="46" xfId="0" applyNumberFormat="1" applyFont="1" applyFill="1" applyBorder="1" applyAlignment="1">
      <alignment horizontal="center" wrapText="1"/>
    </xf>
    <xf numFmtId="164" fontId="12" fillId="3" borderId="27" xfId="0" applyNumberFormat="1" applyFont="1" applyFill="1" applyBorder="1" applyAlignment="1">
      <alignment horizontal="center" wrapText="1"/>
    </xf>
    <xf numFmtId="164" fontId="12" fillId="3" borderId="7" xfId="0" applyNumberFormat="1" applyFont="1" applyFill="1" applyBorder="1" applyAlignment="1">
      <alignment horizontal="center" wrapText="1"/>
    </xf>
    <xf numFmtId="164" fontId="12" fillId="3" borderId="41" xfId="0" applyNumberFormat="1" applyFont="1" applyFill="1" applyBorder="1" applyAlignment="1">
      <alignment horizontal="center" wrapText="1"/>
    </xf>
    <xf numFmtId="164" fontId="12" fillId="3" borderId="22" xfId="0" applyNumberFormat="1" applyFont="1" applyFill="1" applyBorder="1" applyAlignment="1">
      <alignment horizontal="center" wrapText="1"/>
    </xf>
    <xf numFmtId="164" fontId="12" fillId="3" borderId="0" xfId="0" applyNumberFormat="1" applyFont="1" applyFill="1" applyBorder="1" applyAlignment="1">
      <alignment horizontal="center" wrapText="1"/>
    </xf>
    <xf numFmtId="164" fontId="12" fillId="3" borderId="48" xfId="0" applyNumberFormat="1" applyFont="1" applyFill="1" applyBorder="1" applyAlignment="1">
      <alignment horizontal="center" wrapText="1"/>
    </xf>
    <xf numFmtId="164" fontId="12" fillId="3" borderId="44" xfId="0" applyNumberFormat="1" applyFont="1" applyFill="1" applyBorder="1" applyAlignment="1">
      <alignment horizontal="center" wrapText="1"/>
    </xf>
    <xf numFmtId="164" fontId="12" fillId="3" borderId="8" xfId="0" applyNumberFormat="1" applyFont="1" applyFill="1" applyBorder="1" applyAlignment="1">
      <alignment horizontal="center" wrapText="1"/>
    </xf>
    <xf numFmtId="164" fontId="12" fillId="3" borderId="45" xfId="0" applyNumberFormat="1" applyFont="1" applyFill="1" applyBorder="1" applyAlignment="1">
      <alignment horizontal="center" wrapText="1"/>
    </xf>
    <xf numFmtId="164" fontId="9" fillId="3" borderId="59" xfId="0" applyNumberFormat="1" applyFont="1" applyFill="1" applyBorder="1" applyAlignment="1">
      <alignment horizontal="left" wrapText="1"/>
    </xf>
    <xf numFmtId="0" fontId="9" fillId="3" borderId="60" xfId="0" applyFont="1" applyFill="1" applyBorder="1" applyAlignment="1">
      <alignment horizontal="left" wrapText="1"/>
    </xf>
    <xf numFmtId="0" fontId="9" fillId="3" borderId="49" xfId="0" applyFont="1" applyFill="1" applyBorder="1" applyAlignment="1">
      <alignment horizontal="left" wrapText="1"/>
    </xf>
    <xf numFmtId="164" fontId="12" fillId="3" borderId="41" xfId="0" applyNumberFormat="1" applyFont="1" applyFill="1" applyBorder="1" applyAlignment="1">
      <alignment horizontal="right" wrapText="1"/>
    </xf>
    <xf numFmtId="164" fontId="12" fillId="3" borderId="22" xfId="0" applyNumberFormat="1" applyFont="1" applyFill="1" applyBorder="1" applyAlignment="1">
      <alignment horizontal="right" wrapText="1"/>
    </xf>
    <xf numFmtId="164" fontId="12" fillId="3" borderId="48" xfId="0" applyNumberFormat="1" applyFont="1" applyFill="1" applyBorder="1" applyAlignment="1">
      <alignment horizontal="right" wrapText="1"/>
    </xf>
    <xf numFmtId="164" fontId="12" fillId="3" borderId="44" xfId="0" applyNumberFormat="1" applyFont="1" applyFill="1" applyBorder="1" applyAlignment="1">
      <alignment horizontal="right" wrapText="1"/>
    </xf>
    <xf numFmtId="164" fontId="12" fillId="3" borderId="45" xfId="0" applyNumberFormat="1" applyFont="1" applyFill="1" applyBorder="1" applyAlignment="1">
      <alignment horizontal="right" wrapText="1"/>
    </xf>
    <xf numFmtId="0" fontId="19" fillId="3" borderId="15" xfId="0" applyFont="1" applyFill="1" applyBorder="1" applyAlignment="1">
      <alignment horizontal="left" wrapText="1"/>
    </xf>
    <xf numFmtId="0" fontId="19" fillId="3" borderId="16" xfId="0" applyFont="1" applyFill="1" applyBorder="1" applyAlignment="1">
      <alignment horizontal="left" wrapText="1"/>
    </xf>
    <xf numFmtId="0" fontId="19" fillId="3" borderId="55" xfId="0" applyFont="1" applyFill="1" applyBorder="1" applyAlignment="1">
      <alignment horizontal="left" wrapText="1"/>
    </xf>
    <xf numFmtId="0" fontId="19" fillId="3" borderId="14" xfId="0" applyFont="1" applyFill="1" applyBorder="1" applyAlignment="1">
      <alignment horizontal="left" wrapText="1"/>
    </xf>
    <xf numFmtId="0" fontId="6" fillId="3" borderId="36" xfId="0" applyFont="1" applyFill="1" applyBorder="1" applyAlignment="1">
      <alignment horizontal="center" wrapText="1"/>
    </xf>
    <xf numFmtId="0" fontId="6" fillId="3" borderId="37" xfId="0" applyFont="1" applyFill="1" applyBorder="1" applyAlignment="1">
      <alignment horizontal="center" wrapText="1"/>
    </xf>
    <xf numFmtId="0" fontId="6" fillId="3" borderId="46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164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9" fillId="3" borderId="36" xfId="0" applyFont="1" applyFill="1" applyBorder="1" applyAlignment="1">
      <alignment horizontal="center" wrapText="1"/>
    </xf>
    <xf numFmtId="0" fontId="9" fillId="3" borderId="37" xfId="0" applyFont="1" applyFill="1" applyBorder="1" applyAlignment="1">
      <alignment horizontal="center" wrapText="1"/>
    </xf>
    <xf numFmtId="0" fontId="9" fillId="3" borderId="46" xfId="0" applyFont="1" applyFill="1" applyBorder="1" applyAlignment="1">
      <alignment horizontal="center" wrapText="1"/>
    </xf>
    <xf numFmtId="0" fontId="9" fillId="3" borderId="27" xfId="0" applyFont="1" applyFill="1" applyBorder="1" applyAlignment="1">
      <alignment horizontal="center" wrapText="1"/>
    </xf>
    <xf numFmtId="0" fontId="9" fillId="3" borderId="41" xfId="0" applyFont="1" applyFill="1" applyBorder="1" applyAlignment="1">
      <alignment horizontal="center" wrapText="1"/>
    </xf>
    <xf numFmtId="0" fontId="9" fillId="3" borderId="22" xfId="0" applyFont="1" applyFill="1" applyBorder="1" applyAlignment="1">
      <alignment horizontal="center" wrapText="1"/>
    </xf>
    <xf numFmtId="0" fontId="9" fillId="3" borderId="48" xfId="0" applyFont="1" applyFill="1" applyBorder="1" applyAlignment="1">
      <alignment horizontal="center" wrapText="1"/>
    </xf>
    <xf numFmtId="0" fontId="9" fillId="3" borderId="44" xfId="0" applyFont="1" applyFill="1" applyBorder="1" applyAlignment="1">
      <alignment horizontal="center" wrapText="1"/>
    </xf>
    <xf numFmtId="0" fontId="9" fillId="3" borderId="45" xfId="0" applyFont="1" applyFill="1" applyBorder="1" applyAlignment="1">
      <alignment horizontal="center" wrapText="1"/>
    </xf>
    <xf numFmtId="164" fontId="22" fillId="2" borderId="14" xfId="0" applyNumberFormat="1" applyFont="1" applyFill="1" applyBorder="1" applyAlignment="1">
      <alignment horizontal="right"/>
    </xf>
    <xf numFmtId="164" fontId="14" fillId="0" borderId="14" xfId="0" applyNumberFormat="1" applyFont="1" applyBorder="1"/>
    <xf numFmtId="164" fontId="14" fillId="0" borderId="19" xfId="0" applyNumberFormat="1" applyFont="1" applyBorder="1"/>
    <xf numFmtId="164" fontId="12" fillId="0" borderId="14" xfId="0" applyNumberFormat="1" applyFont="1" applyBorder="1" applyAlignment="1">
      <alignment horizontal="right"/>
    </xf>
    <xf numFmtId="164" fontId="12" fillId="0" borderId="19" xfId="0" applyNumberFormat="1" applyFont="1" applyBorder="1" applyAlignment="1">
      <alignment horizontal="right"/>
    </xf>
    <xf numFmtId="164" fontId="12" fillId="2" borderId="20" xfId="0" applyNumberFormat="1" applyFont="1" applyFill="1" applyBorder="1" applyAlignment="1">
      <alignment horizontal="right"/>
    </xf>
    <xf numFmtId="164" fontId="12" fillId="2" borderId="21" xfId="0" applyNumberFormat="1" applyFont="1" applyFill="1" applyBorder="1" applyAlignment="1">
      <alignment horizontal="right"/>
    </xf>
    <xf numFmtId="0" fontId="2" fillId="4" borderId="20" xfId="0" applyFont="1" applyFill="1" applyBorder="1" applyAlignment="1">
      <alignment horizontal="center" wrapText="1"/>
    </xf>
    <xf numFmtId="0" fontId="2" fillId="4" borderId="26" xfId="0" applyFont="1" applyFill="1" applyBorder="1" applyAlignment="1">
      <alignment horizontal="center" wrapText="1"/>
    </xf>
    <xf numFmtId="0" fontId="2" fillId="4" borderId="21" xfId="0" applyFont="1" applyFill="1" applyBorder="1" applyAlignment="1">
      <alignment horizontal="center" wrapText="1"/>
    </xf>
    <xf numFmtId="0" fontId="6" fillId="0" borderId="19" xfId="0" applyFont="1" applyBorder="1" applyAlignment="1">
      <alignment horizontal="left" wrapText="1"/>
    </xf>
    <xf numFmtId="164" fontId="12" fillId="0" borderId="20" xfId="0" applyNumberFormat="1" applyFont="1" applyBorder="1" applyAlignment="1">
      <alignment horizontal="right"/>
    </xf>
    <xf numFmtId="164" fontId="12" fillId="0" borderId="21" xfId="0" applyNumberFormat="1" applyFont="1" applyBorder="1" applyAlignment="1">
      <alignment horizontal="right"/>
    </xf>
    <xf numFmtId="164" fontId="14" fillId="0" borderId="19" xfId="0" applyNumberFormat="1" applyFont="1" applyBorder="1" applyAlignment="1">
      <alignment horizontal="right"/>
    </xf>
    <xf numFmtId="0" fontId="12" fillId="2" borderId="14" xfId="0" applyFont="1" applyFill="1" applyBorder="1" applyAlignment="1">
      <alignment horizontal="left" wrapText="1"/>
    </xf>
    <xf numFmtId="0" fontId="9" fillId="0" borderId="1" xfId="0" applyFont="1" applyBorder="1" applyAlignment="1">
      <alignment vertical="top" wrapText="1"/>
    </xf>
    <xf numFmtId="0" fontId="9" fillId="0" borderId="5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12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2" fillId="0" borderId="12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24" xfId="0" applyFont="1" applyBorder="1" applyAlignment="1">
      <alignment horizontal="left" wrapText="1"/>
    </xf>
    <xf numFmtId="0" fontId="6" fillId="0" borderId="31" xfId="0" applyFont="1" applyBorder="1" applyAlignment="1">
      <alignment horizontal="left" wrapText="1"/>
    </xf>
    <xf numFmtId="0" fontId="6" fillId="0" borderId="22" xfId="0" applyFont="1" applyBorder="1" applyAlignment="1">
      <alignment horizontal="left" wrapText="1"/>
    </xf>
    <xf numFmtId="0" fontId="6" fillId="0" borderId="48" xfId="0" applyFont="1" applyBorder="1" applyAlignment="1">
      <alignment horizontal="left" wrapText="1"/>
    </xf>
    <xf numFmtId="0" fontId="2" fillId="0" borderId="14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17" fillId="3" borderId="23" xfId="0" applyFont="1" applyFill="1" applyBorder="1" applyAlignment="1">
      <alignment horizontal="center" vertical="top" wrapText="1"/>
    </xf>
    <xf numFmtId="0" fontId="17" fillId="3" borderId="14" xfId="0" applyFont="1" applyFill="1" applyBorder="1" applyAlignment="1">
      <alignment horizontal="center" vertical="top" wrapText="1"/>
    </xf>
    <xf numFmtId="0" fontId="17" fillId="3" borderId="33" xfId="0" applyFont="1" applyFill="1" applyBorder="1" applyAlignment="1">
      <alignment horizontal="center" vertical="top" wrapText="1"/>
    </xf>
    <xf numFmtId="0" fontId="2" fillId="3" borderId="56" xfId="0" applyFont="1" applyFill="1" applyBorder="1" applyAlignment="1">
      <alignment horizontal="left" wrapText="1"/>
    </xf>
    <xf numFmtId="0" fontId="2" fillId="3" borderId="23" xfId="0" applyFont="1" applyFill="1" applyBorder="1" applyAlignment="1">
      <alignment horizontal="left" wrapText="1"/>
    </xf>
    <xf numFmtId="164" fontId="9" fillId="3" borderId="55" xfId="0" applyNumberFormat="1" applyFont="1" applyFill="1" applyBorder="1" applyAlignment="1">
      <alignment horizontal="left" wrapText="1"/>
    </xf>
    <xf numFmtId="0" fontId="9" fillId="3" borderId="14" xfId="0" applyFont="1" applyFill="1" applyBorder="1" applyAlignment="1">
      <alignment horizontal="left" wrapText="1"/>
    </xf>
    <xf numFmtId="0" fontId="9" fillId="3" borderId="43" xfId="0" applyFont="1" applyFill="1" applyBorder="1" applyAlignment="1">
      <alignment horizontal="left" wrapText="1"/>
    </xf>
    <xf numFmtId="0" fontId="9" fillId="3" borderId="33" xfId="0" applyFont="1" applyFill="1" applyBorder="1" applyAlignment="1">
      <alignment horizontal="left" wrapText="1"/>
    </xf>
    <xf numFmtId="164" fontId="12" fillId="3" borderId="23" xfId="0" applyNumberFormat="1" applyFont="1" applyFill="1" applyBorder="1"/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5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164" fontId="12" fillId="3" borderId="57" xfId="0" applyNumberFormat="1" applyFont="1" applyFill="1" applyBorder="1"/>
    <xf numFmtId="164" fontId="12" fillId="3" borderId="18" xfId="0" applyNumberFormat="1" applyFont="1" applyFill="1" applyBorder="1"/>
    <xf numFmtId="164" fontId="12" fillId="3" borderId="52" xfId="0" applyNumberFormat="1" applyFont="1" applyFill="1" applyBorder="1"/>
    <xf numFmtId="0" fontId="0" fillId="0" borderId="10" xfId="0" applyBorder="1" applyAlignment="1">
      <alignment wrapText="1"/>
    </xf>
    <xf numFmtId="0" fontId="9" fillId="0" borderId="1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2" fillId="0" borderId="0" xfId="0" applyFont="1" applyBorder="1" applyAlignment="1">
      <alignment vertical="top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61"/>
  <sheetViews>
    <sheetView view="pageBreakPreview" topLeftCell="A43" zoomScale="82" zoomScaleNormal="100" zoomScaleSheetLayoutView="82" workbookViewId="0">
      <selection activeCell="AA57" sqref="AA57"/>
    </sheetView>
  </sheetViews>
  <sheetFormatPr defaultRowHeight="15"/>
  <cols>
    <col min="1" max="1" width="9.85546875" bestFit="1" customWidth="1"/>
    <col min="2" max="2" width="20.42578125" customWidth="1"/>
    <col min="4" max="4" width="1.5703125" customWidth="1"/>
    <col min="6" max="6" width="5.85546875" customWidth="1"/>
    <col min="7" max="7" width="6.42578125" customWidth="1"/>
    <col min="8" max="8" width="5.28515625" hidden="1" customWidth="1"/>
    <col min="9" max="9" width="4" hidden="1" customWidth="1"/>
    <col min="10" max="10" width="12.85546875" customWidth="1"/>
    <col min="11" max="11" width="10.85546875" customWidth="1"/>
    <col min="12" max="13" width="5.7109375" customWidth="1"/>
    <col min="14" max="14" width="3.140625" hidden="1" customWidth="1"/>
    <col min="15" max="15" width="1.7109375" customWidth="1"/>
    <col min="16" max="16" width="9.7109375" customWidth="1"/>
    <col min="17" max="17" width="11.28515625" customWidth="1"/>
    <col min="18" max="20" width="11" customWidth="1"/>
    <col min="21" max="21" width="11.85546875" customWidth="1"/>
    <col min="22" max="22" width="0.140625" customWidth="1"/>
    <col min="23" max="23" width="14" customWidth="1"/>
    <col min="29" max="29" width="12" bestFit="1" customWidth="1"/>
  </cols>
  <sheetData>
    <row r="1" spans="1:27" ht="15.75">
      <c r="Q1" s="269" t="s">
        <v>29</v>
      </c>
      <c r="R1" s="269"/>
      <c r="S1" s="269"/>
      <c r="T1" s="269"/>
      <c r="U1" s="269"/>
    </row>
    <row r="2" spans="1:27" ht="15" customHeight="1">
      <c r="A2" s="141" t="s">
        <v>30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67"/>
    </row>
    <row r="3" spans="1:27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67"/>
    </row>
    <row r="4" spans="1:27" ht="47.25" customHeight="1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67"/>
      <c r="AA4" s="15"/>
    </row>
    <row r="5" spans="1:27" ht="45.75" customHeight="1">
      <c r="A5" s="225" t="s">
        <v>27</v>
      </c>
      <c r="B5" s="222" t="s">
        <v>0</v>
      </c>
      <c r="C5" s="218" t="s">
        <v>26</v>
      </c>
      <c r="D5" s="218"/>
      <c r="E5" s="217" t="s">
        <v>1</v>
      </c>
      <c r="F5" s="217"/>
      <c r="G5" s="217" t="s">
        <v>2</v>
      </c>
      <c r="H5" s="217"/>
      <c r="I5" s="217"/>
      <c r="J5" s="217" t="s">
        <v>3</v>
      </c>
      <c r="K5" s="218" t="s">
        <v>4</v>
      </c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</row>
    <row r="6" spans="1:27" ht="15.75" customHeight="1">
      <c r="A6" s="226"/>
      <c r="B6" s="223"/>
      <c r="C6" s="218"/>
      <c r="D6" s="218"/>
      <c r="E6" s="217"/>
      <c r="F6" s="217"/>
      <c r="G6" s="217"/>
      <c r="H6" s="217"/>
      <c r="I6" s="217"/>
      <c r="J6" s="217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</row>
    <row r="7" spans="1:27" ht="43.5" customHeight="1">
      <c r="A7" s="227"/>
      <c r="B7" s="224"/>
      <c r="C7" s="218"/>
      <c r="D7" s="218"/>
      <c r="E7" s="217"/>
      <c r="F7" s="217"/>
      <c r="G7" s="217"/>
      <c r="H7" s="217"/>
      <c r="I7" s="217"/>
      <c r="J7" s="217"/>
      <c r="K7" s="24">
        <v>2019</v>
      </c>
      <c r="L7" s="217">
        <v>2020</v>
      </c>
      <c r="M7" s="217"/>
      <c r="N7" s="217"/>
      <c r="O7" s="217">
        <v>2021</v>
      </c>
      <c r="P7" s="217"/>
      <c r="Q7" s="24">
        <v>2022</v>
      </c>
      <c r="R7" s="13">
        <v>2023</v>
      </c>
      <c r="S7" s="13">
        <v>2024</v>
      </c>
      <c r="T7" s="13">
        <v>2025</v>
      </c>
      <c r="U7" s="13">
        <v>2026</v>
      </c>
      <c r="V7" s="8"/>
    </row>
    <row r="8" spans="1:27" ht="16.5" thickBot="1">
      <c r="A8" s="219" t="s">
        <v>5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1"/>
    </row>
    <row r="9" spans="1:27">
      <c r="A9" s="154" t="s">
        <v>6</v>
      </c>
      <c r="B9" s="154"/>
      <c r="C9" s="185" t="s">
        <v>75</v>
      </c>
      <c r="D9" s="185"/>
      <c r="E9" s="186" t="s">
        <v>7</v>
      </c>
      <c r="F9" s="187"/>
      <c r="G9" s="192" t="s">
        <v>8</v>
      </c>
      <c r="H9" s="153">
        <f>K9+L9+O9+Q9+R9+S9+T9+U9</f>
        <v>20052.871000000003</v>
      </c>
      <c r="I9" s="153"/>
      <c r="J9" s="153"/>
      <c r="K9" s="138">
        <v>2040.5</v>
      </c>
      <c r="L9" s="138">
        <v>2134.3000000000002</v>
      </c>
      <c r="M9" s="138"/>
      <c r="N9" s="138"/>
      <c r="O9" s="138">
        <v>2212.453</v>
      </c>
      <c r="P9" s="138"/>
      <c r="Q9" s="138">
        <v>1965.2360000000001</v>
      </c>
      <c r="R9" s="139">
        <v>2348.0329999999999</v>
      </c>
      <c r="S9" s="139">
        <v>3438.623</v>
      </c>
      <c r="T9" s="139">
        <v>2956.8629999999998</v>
      </c>
      <c r="U9" s="139">
        <v>2956.8629999999998</v>
      </c>
      <c r="V9" s="5"/>
    </row>
    <row r="10" spans="1:27">
      <c r="A10" s="154"/>
      <c r="B10" s="154"/>
      <c r="C10" s="185"/>
      <c r="D10" s="185"/>
      <c r="E10" s="188"/>
      <c r="F10" s="189"/>
      <c r="G10" s="192"/>
      <c r="H10" s="153"/>
      <c r="I10" s="153"/>
      <c r="J10" s="153"/>
      <c r="K10" s="138"/>
      <c r="L10" s="138"/>
      <c r="M10" s="138"/>
      <c r="N10" s="138"/>
      <c r="O10" s="138"/>
      <c r="P10" s="138"/>
      <c r="Q10" s="138"/>
      <c r="R10" s="139"/>
      <c r="S10" s="139"/>
      <c r="T10" s="139"/>
      <c r="U10" s="139"/>
      <c r="V10" s="6"/>
    </row>
    <row r="11" spans="1:27" ht="21" customHeight="1">
      <c r="A11" s="154"/>
      <c r="B11" s="154"/>
      <c r="C11" s="185"/>
      <c r="D11" s="185"/>
      <c r="E11" s="188"/>
      <c r="F11" s="189"/>
      <c r="G11" s="192"/>
      <c r="H11" s="153"/>
      <c r="I11" s="153"/>
      <c r="J11" s="153"/>
      <c r="K11" s="138"/>
      <c r="L11" s="138"/>
      <c r="M11" s="138"/>
      <c r="N11" s="138"/>
      <c r="O11" s="138"/>
      <c r="P11" s="138"/>
      <c r="Q11" s="138"/>
      <c r="R11" s="139"/>
      <c r="S11" s="139"/>
      <c r="T11" s="139"/>
      <c r="U11" s="139"/>
      <c r="V11" s="6"/>
    </row>
    <row r="12" spans="1:27" ht="0.75" customHeight="1">
      <c r="A12" s="154"/>
      <c r="B12" s="154"/>
      <c r="C12" s="185"/>
      <c r="D12" s="185"/>
      <c r="E12" s="188"/>
      <c r="F12" s="189"/>
      <c r="G12" s="192"/>
      <c r="H12" s="153"/>
      <c r="I12" s="153"/>
      <c r="J12" s="153"/>
      <c r="K12" s="138"/>
      <c r="L12" s="138"/>
      <c r="M12" s="138"/>
      <c r="N12" s="138"/>
      <c r="O12" s="138"/>
      <c r="P12" s="138"/>
      <c r="Q12" s="138"/>
      <c r="R12" s="48"/>
      <c r="S12" s="48"/>
      <c r="T12" s="48"/>
      <c r="U12" s="48"/>
      <c r="V12" s="6"/>
    </row>
    <row r="13" spans="1:27" ht="15" hidden="1" customHeight="1">
      <c r="A13" s="154"/>
      <c r="B13" s="154"/>
      <c r="C13" s="185"/>
      <c r="D13" s="185"/>
      <c r="E13" s="188"/>
      <c r="F13" s="189"/>
      <c r="G13" s="192"/>
      <c r="H13" s="153"/>
      <c r="I13" s="153"/>
      <c r="J13" s="153"/>
      <c r="K13" s="138"/>
      <c r="L13" s="138"/>
      <c r="M13" s="138"/>
      <c r="N13" s="138"/>
      <c r="O13" s="138"/>
      <c r="P13" s="138"/>
      <c r="Q13" s="138"/>
      <c r="R13" s="48"/>
      <c r="S13" s="48"/>
      <c r="T13" s="48"/>
      <c r="U13" s="48"/>
      <c r="V13" s="6"/>
    </row>
    <row r="14" spans="1:27" ht="15" hidden="1" customHeight="1">
      <c r="A14" s="154"/>
      <c r="B14" s="154"/>
      <c r="C14" s="185"/>
      <c r="D14" s="185"/>
      <c r="E14" s="190"/>
      <c r="F14" s="191"/>
      <c r="G14" s="192"/>
      <c r="H14" s="153"/>
      <c r="I14" s="153"/>
      <c r="J14" s="153"/>
      <c r="K14" s="138"/>
      <c r="L14" s="138"/>
      <c r="M14" s="138"/>
      <c r="N14" s="138"/>
      <c r="O14" s="138"/>
      <c r="P14" s="138"/>
      <c r="Q14" s="138"/>
      <c r="R14" s="48"/>
      <c r="S14" s="48"/>
      <c r="T14" s="48"/>
      <c r="U14" s="48"/>
      <c r="V14" s="7"/>
    </row>
    <row r="15" spans="1:27" ht="222.75" customHeight="1">
      <c r="A15" s="193" t="s">
        <v>9</v>
      </c>
      <c r="B15" s="193"/>
      <c r="C15" s="185" t="s">
        <v>75</v>
      </c>
      <c r="D15" s="185"/>
      <c r="E15" s="208" t="s">
        <v>7</v>
      </c>
      <c r="F15" s="152"/>
      <c r="G15" s="1" t="s">
        <v>10</v>
      </c>
      <c r="H15" s="153">
        <f t="shared" ref="H15:H20" si="0">K15+L15+O15+Q15+R15+S15+T15+U15</f>
        <v>96097.589000000007</v>
      </c>
      <c r="I15" s="153"/>
      <c r="J15" s="153"/>
      <c r="K15" s="49">
        <v>11105</v>
      </c>
      <c r="L15" s="138">
        <v>11147.6</v>
      </c>
      <c r="M15" s="138"/>
      <c r="N15" s="138"/>
      <c r="O15" s="138">
        <v>11941.511</v>
      </c>
      <c r="P15" s="138"/>
      <c r="Q15" s="49">
        <v>13073.674999999999</v>
      </c>
      <c r="R15" s="48">
        <v>12549.732</v>
      </c>
      <c r="S15" s="48">
        <v>12815.691000000001</v>
      </c>
      <c r="T15" s="48">
        <v>11732.19</v>
      </c>
      <c r="U15" s="48">
        <v>11732.19</v>
      </c>
      <c r="V15" s="3"/>
    </row>
    <row r="16" spans="1:27" ht="54.75" customHeight="1">
      <c r="A16" s="193" t="s">
        <v>11</v>
      </c>
      <c r="B16" s="193"/>
      <c r="C16" s="185" t="s">
        <v>75</v>
      </c>
      <c r="D16" s="185"/>
      <c r="E16" s="156" t="s">
        <v>7</v>
      </c>
      <c r="F16" s="156"/>
      <c r="G16" s="1" t="s">
        <v>10</v>
      </c>
      <c r="H16" s="153">
        <f t="shared" si="0"/>
        <v>1759.1869999999999</v>
      </c>
      <c r="I16" s="153"/>
      <c r="J16" s="153"/>
      <c r="K16" s="49">
        <v>355.5</v>
      </c>
      <c r="L16" s="138">
        <v>283.8</v>
      </c>
      <c r="M16" s="138"/>
      <c r="N16" s="138"/>
      <c r="O16" s="138">
        <v>238.90799999999999</v>
      </c>
      <c r="P16" s="138"/>
      <c r="Q16" s="49">
        <v>172.745</v>
      </c>
      <c r="R16" s="48">
        <v>120</v>
      </c>
      <c r="S16" s="48">
        <v>100</v>
      </c>
      <c r="T16" s="48">
        <v>244.11699999999999</v>
      </c>
      <c r="U16" s="48">
        <v>244.11699999999999</v>
      </c>
      <c r="V16" s="3"/>
    </row>
    <row r="17" spans="1:29" ht="46.5" customHeight="1">
      <c r="A17" s="184" t="s">
        <v>12</v>
      </c>
      <c r="B17" s="184"/>
      <c r="C17" s="185" t="s">
        <v>75</v>
      </c>
      <c r="D17" s="185"/>
      <c r="E17" s="156" t="s">
        <v>7</v>
      </c>
      <c r="F17" s="156"/>
      <c r="G17" s="1" t="s">
        <v>8</v>
      </c>
      <c r="H17" s="153">
        <f t="shared" si="0"/>
        <v>8565.5</v>
      </c>
      <c r="I17" s="153"/>
      <c r="J17" s="153"/>
      <c r="K17" s="49">
        <v>481.6</v>
      </c>
      <c r="L17" s="138">
        <v>630.4</v>
      </c>
      <c r="M17" s="138"/>
      <c r="N17" s="138"/>
      <c r="O17" s="138">
        <v>602.47799999999995</v>
      </c>
      <c r="P17" s="138"/>
      <c r="Q17" s="49">
        <v>651</v>
      </c>
      <c r="R17" s="48">
        <v>1600.604</v>
      </c>
      <c r="S17" s="48">
        <v>2386.018</v>
      </c>
      <c r="T17" s="48">
        <v>1106.7</v>
      </c>
      <c r="U17" s="48">
        <v>1106.7</v>
      </c>
      <c r="V17" s="3"/>
    </row>
    <row r="18" spans="1:29" ht="39" customHeight="1">
      <c r="A18" s="184"/>
      <c r="B18" s="184"/>
      <c r="C18" s="185"/>
      <c r="D18" s="185"/>
      <c r="E18" s="156"/>
      <c r="F18" s="156"/>
      <c r="G18" s="1" t="s">
        <v>10</v>
      </c>
      <c r="H18" s="153">
        <f t="shared" si="0"/>
        <v>20633.767</v>
      </c>
      <c r="I18" s="153"/>
      <c r="J18" s="153"/>
      <c r="K18" s="49">
        <v>2729</v>
      </c>
      <c r="L18" s="138">
        <v>2821.1</v>
      </c>
      <c r="M18" s="138"/>
      <c r="N18" s="138"/>
      <c r="O18" s="138">
        <v>2930.674</v>
      </c>
      <c r="P18" s="138"/>
      <c r="Q18" s="49">
        <v>2985.2890000000002</v>
      </c>
      <c r="R18" s="48">
        <v>2291.9259999999999</v>
      </c>
      <c r="S18" s="48">
        <v>2291.9259999999999</v>
      </c>
      <c r="T18" s="48">
        <v>2291.9259999999999</v>
      </c>
      <c r="U18" s="48">
        <v>2291.9259999999999</v>
      </c>
      <c r="V18" s="3"/>
    </row>
    <row r="19" spans="1:29" ht="144.75" customHeight="1" thickBot="1">
      <c r="A19" s="204" t="s">
        <v>13</v>
      </c>
      <c r="B19" s="204"/>
      <c r="C19" s="205" t="s">
        <v>75</v>
      </c>
      <c r="D19" s="205"/>
      <c r="E19" s="206" t="s">
        <v>7</v>
      </c>
      <c r="F19" s="207"/>
      <c r="G19" s="9" t="s">
        <v>10</v>
      </c>
      <c r="H19" s="170">
        <f t="shared" si="0"/>
        <v>519</v>
      </c>
      <c r="I19" s="170"/>
      <c r="J19" s="170"/>
      <c r="K19" s="50">
        <v>519</v>
      </c>
      <c r="L19" s="165">
        <v>0</v>
      </c>
      <c r="M19" s="165"/>
      <c r="N19" s="165"/>
      <c r="O19" s="165">
        <v>0</v>
      </c>
      <c r="P19" s="165"/>
      <c r="Q19" s="50">
        <v>0</v>
      </c>
      <c r="R19" s="51">
        <v>0</v>
      </c>
      <c r="S19" s="51">
        <v>0</v>
      </c>
      <c r="T19" s="51">
        <v>0</v>
      </c>
      <c r="U19" s="51">
        <v>0</v>
      </c>
      <c r="V19" s="3"/>
    </row>
    <row r="20" spans="1:29" s="17" customFormat="1" ht="13.5" customHeight="1">
      <c r="A20" s="209" t="s">
        <v>14</v>
      </c>
      <c r="B20" s="210"/>
      <c r="C20" s="213"/>
      <c r="D20" s="213"/>
      <c r="E20" s="157"/>
      <c r="F20" s="157"/>
      <c r="G20" s="213"/>
      <c r="H20" s="194">
        <f t="shared" si="0"/>
        <v>147627.91399999999</v>
      </c>
      <c r="I20" s="195"/>
      <c r="J20" s="196"/>
      <c r="K20" s="215">
        <v>17230.599999999999</v>
      </c>
      <c r="L20" s="194">
        <v>17017.2</v>
      </c>
      <c r="M20" s="195"/>
      <c r="N20" s="196"/>
      <c r="O20" s="194">
        <f>O19+O18+O17+O16+O15+O9</f>
        <v>17926.024000000001</v>
      </c>
      <c r="P20" s="196"/>
      <c r="Q20" s="200">
        <f>Q19+Q18+Q17+Q16+Q15+Q9</f>
        <v>18847.945</v>
      </c>
      <c r="R20" s="200">
        <f>R19+R18+R17+R16+R15+R9</f>
        <v>18910.294999999998</v>
      </c>
      <c r="S20" s="202">
        <f t="shared" ref="S20" si="1">S19+S18+S17+S16+S15+S9</f>
        <v>21032.258000000002</v>
      </c>
      <c r="T20" s="202">
        <f>SUM(T9:T19)</f>
        <v>18331.796000000002</v>
      </c>
      <c r="U20" s="202">
        <f>SUM(U9:U19)</f>
        <v>18331.796000000002</v>
      </c>
      <c r="V20" s="16"/>
    </row>
    <row r="21" spans="1:29" s="17" customFormat="1" ht="13.5" customHeight="1" thickBot="1">
      <c r="A21" s="211"/>
      <c r="B21" s="212"/>
      <c r="C21" s="214"/>
      <c r="D21" s="214"/>
      <c r="E21" s="158"/>
      <c r="F21" s="158"/>
      <c r="G21" s="214"/>
      <c r="H21" s="197"/>
      <c r="I21" s="198"/>
      <c r="J21" s="199"/>
      <c r="K21" s="216"/>
      <c r="L21" s="197"/>
      <c r="M21" s="198"/>
      <c r="N21" s="199"/>
      <c r="O21" s="197"/>
      <c r="P21" s="199"/>
      <c r="Q21" s="201"/>
      <c r="R21" s="201"/>
      <c r="S21" s="203"/>
      <c r="T21" s="203"/>
      <c r="U21" s="203"/>
      <c r="V21" s="18"/>
    </row>
    <row r="22" spans="1:29" ht="15.75">
      <c r="A22" s="231"/>
      <c r="B22" s="232"/>
      <c r="C22" s="232"/>
      <c r="D22" s="232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2"/>
      <c r="V22" s="233"/>
    </row>
    <row r="23" spans="1:29" ht="15.75">
      <c r="A23" s="231" t="s">
        <v>15</v>
      </c>
      <c r="B23" s="232"/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3"/>
    </row>
    <row r="24" spans="1:29" ht="52.5" customHeight="1">
      <c r="A24" s="154" t="s">
        <v>16</v>
      </c>
      <c r="B24" s="154"/>
      <c r="C24" s="155" t="s">
        <v>75</v>
      </c>
      <c r="D24" s="155"/>
      <c r="E24" s="208" t="s">
        <v>7</v>
      </c>
      <c r="F24" s="152"/>
      <c r="G24" s="10" t="s">
        <v>8</v>
      </c>
      <c r="H24" s="153">
        <f>K24+L24+N24+Q24+R24+S24+T24+U24</f>
        <v>152536.91499999998</v>
      </c>
      <c r="I24" s="153"/>
      <c r="J24" s="153"/>
      <c r="K24" s="49">
        <v>15955.4</v>
      </c>
      <c r="L24" s="138">
        <v>18368.900000000001</v>
      </c>
      <c r="M24" s="138"/>
      <c r="N24" s="139">
        <v>16877.648000000001</v>
      </c>
      <c r="O24" s="139"/>
      <c r="P24" s="139"/>
      <c r="Q24" s="49">
        <v>18277.561000000002</v>
      </c>
      <c r="R24" s="48">
        <v>18405.945</v>
      </c>
      <c r="S24" s="48">
        <v>21865.919999999998</v>
      </c>
      <c r="T24" s="48">
        <v>21326.307000000001</v>
      </c>
      <c r="U24" s="48">
        <v>21459.234</v>
      </c>
      <c r="V24" s="4"/>
    </row>
    <row r="25" spans="1:29" ht="409.6" customHeight="1">
      <c r="A25" s="154" t="s">
        <v>17</v>
      </c>
      <c r="B25" s="154"/>
      <c r="C25" s="155" t="s">
        <v>75</v>
      </c>
      <c r="D25" s="155"/>
      <c r="E25" s="156" t="s">
        <v>7</v>
      </c>
      <c r="F25" s="156"/>
      <c r="G25" s="10" t="s">
        <v>10</v>
      </c>
      <c r="H25" s="153">
        <f>K25+L25+N25+Q25+R25+S25+T25+U25</f>
        <v>804737.14900000009</v>
      </c>
      <c r="I25" s="153"/>
      <c r="J25" s="153"/>
      <c r="K25" s="49">
        <v>91488.8</v>
      </c>
      <c r="L25" s="138">
        <v>84869.6</v>
      </c>
      <c r="M25" s="138"/>
      <c r="N25" s="139">
        <v>88656.625</v>
      </c>
      <c r="O25" s="139"/>
      <c r="P25" s="139"/>
      <c r="Q25" s="49">
        <v>95823.83</v>
      </c>
      <c r="R25" s="48">
        <v>104930.883</v>
      </c>
      <c r="S25" s="48">
        <v>121429.277</v>
      </c>
      <c r="T25" s="48">
        <v>108769.067</v>
      </c>
      <c r="U25" s="48">
        <v>108769.067</v>
      </c>
      <c r="V25" s="4"/>
    </row>
    <row r="26" spans="1:29" ht="99.75" customHeight="1" thickBot="1">
      <c r="A26" s="147" t="s">
        <v>18</v>
      </c>
      <c r="B26" s="148"/>
      <c r="C26" s="149" t="s">
        <v>75</v>
      </c>
      <c r="D26" s="150"/>
      <c r="E26" s="151" t="s">
        <v>7</v>
      </c>
      <c r="F26" s="152"/>
      <c r="G26" s="10" t="s">
        <v>10</v>
      </c>
      <c r="H26" s="153">
        <f>K26+L26+N26+Q26+R26+S26+T26+U26</f>
        <v>3621.5479999999993</v>
      </c>
      <c r="I26" s="153"/>
      <c r="J26" s="153"/>
      <c r="K26" s="49">
        <v>467.5</v>
      </c>
      <c r="L26" s="138">
        <v>467.5</v>
      </c>
      <c r="M26" s="138"/>
      <c r="N26" s="138">
        <v>467.548</v>
      </c>
      <c r="O26" s="138"/>
      <c r="P26" s="138"/>
      <c r="Q26" s="49">
        <v>467.548</v>
      </c>
      <c r="R26" s="48">
        <v>437.863</v>
      </c>
      <c r="S26" s="48">
        <v>437.863</v>
      </c>
      <c r="T26" s="48">
        <v>437.863</v>
      </c>
      <c r="U26" s="48">
        <v>437.863</v>
      </c>
      <c r="V26" s="4"/>
    </row>
    <row r="27" spans="1:29" ht="148.5" customHeight="1" thickBot="1">
      <c r="A27" s="166" t="s">
        <v>19</v>
      </c>
      <c r="B27" s="167"/>
      <c r="C27" s="168" t="s">
        <v>75</v>
      </c>
      <c r="D27" s="169"/>
      <c r="E27" s="156" t="s">
        <v>7</v>
      </c>
      <c r="F27" s="156"/>
      <c r="G27" s="10" t="s">
        <v>10</v>
      </c>
      <c r="H27" s="153">
        <f>K27+L27+N27+Q27+R27+U27</f>
        <v>109.4</v>
      </c>
      <c r="I27" s="153"/>
      <c r="J27" s="153"/>
      <c r="K27" s="49">
        <v>109.4</v>
      </c>
      <c r="L27" s="138">
        <v>0</v>
      </c>
      <c r="M27" s="138"/>
      <c r="N27" s="138">
        <v>0</v>
      </c>
      <c r="O27" s="138"/>
      <c r="P27" s="138"/>
      <c r="Q27" s="49">
        <v>0</v>
      </c>
      <c r="R27" s="48">
        <v>0</v>
      </c>
      <c r="S27" s="48">
        <v>0</v>
      </c>
      <c r="T27" s="48">
        <v>0</v>
      </c>
      <c r="U27" s="48">
        <v>0</v>
      </c>
      <c r="V27" s="4"/>
    </row>
    <row r="28" spans="1:29" ht="117.75" customHeight="1" thickBot="1">
      <c r="A28" s="166" t="s">
        <v>20</v>
      </c>
      <c r="B28" s="167"/>
      <c r="C28" s="168" t="s">
        <v>75</v>
      </c>
      <c r="D28" s="169"/>
      <c r="E28" s="156" t="s">
        <v>7</v>
      </c>
      <c r="F28" s="156"/>
      <c r="G28" s="10" t="s">
        <v>21</v>
      </c>
      <c r="H28" s="153">
        <f t="shared" ref="H28" si="2">K28+L28+O28+Q28+R28+U28</f>
        <v>29355.102999999999</v>
      </c>
      <c r="I28" s="153"/>
      <c r="J28" s="153"/>
      <c r="K28" s="49">
        <v>0</v>
      </c>
      <c r="L28" s="138">
        <v>2005.1</v>
      </c>
      <c r="M28" s="138"/>
      <c r="N28" s="52">
        <v>6171.5</v>
      </c>
      <c r="O28" s="138">
        <v>6521.2719999999999</v>
      </c>
      <c r="P28" s="138"/>
      <c r="Q28" s="49">
        <v>6640.2</v>
      </c>
      <c r="R28" s="48">
        <v>6845.2510000000002</v>
      </c>
      <c r="S28" s="48">
        <v>11290.691999999999</v>
      </c>
      <c r="T28" s="48">
        <v>7187.04</v>
      </c>
      <c r="U28" s="48">
        <v>7343.28</v>
      </c>
      <c r="V28" s="4"/>
      <c r="AC28" s="66"/>
    </row>
    <row r="29" spans="1:29" ht="135" customHeight="1" thickBot="1">
      <c r="A29" s="278" t="s">
        <v>22</v>
      </c>
      <c r="B29" s="279"/>
      <c r="C29" s="280" t="s">
        <v>75</v>
      </c>
      <c r="D29" s="281"/>
      <c r="E29" s="183" t="s">
        <v>7</v>
      </c>
      <c r="F29" s="183"/>
      <c r="G29" s="77" t="s">
        <v>10</v>
      </c>
      <c r="H29" s="170">
        <f>K29+L29+O29+Q29+R29+S29+T29+U29</f>
        <v>189.1</v>
      </c>
      <c r="I29" s="170"/>
      <c r="J29" s="170"/>
      <c r="K29" s="75">
        <v>0</v>
      </c>
      <c r="L29" s="165">
        <v>189.1</v>
      </c>
      <c r="M29" s="165"/>
      <c r="N29" s="75">
        <v>0</v>
      </c>
      <c r="O29" s="165">
        <v>0</v>
      </c>
      <c r="P29" s="165"/>
      <c r="Q29" s="75">
        <v>0</v>
      </c>
      <c r="R29" s="51">
        <v>0</v>
      </c>
      <c r="S29" s="51">
        <v>0</v>
      </c>
      <c r="T29" s="51">
        <v>0</v>
      </c>
      <c r="U29" s="51">
        <v>0</v>
      </c>
      <c r="V29" s="4"/>
      <c r="AC29" s="66"/>
    </row>
    <row r="30" spans="1:29" ht="39" customHeight="1">
      <c r="A30" s="171" t="s">
        <v>74</v>
      </c>
      <c r="B30" s="172"/>
      <c r="C30" s="177" t="s">
        <v>75</v>
      </c>
      <c r="D30" s="178"/>
      <c r="E30" s="284" t="s">
        <v>7</v>
      </c>
      <c r="F30" s="187"/>
      <c r="G30" s="80" t="s">
        <v>21</v>
      </c>
      <c r="H30" s="170">
        <f>K30+L30+O30+Q30+R30+S30+T30+U30</f>
        <v>8152.42</v>
      </c>
      <c r="I30" s="170"/>
      <c r="J30" s="170"/>
      <c r="K30" s="78">
        <v>0</v>
      </c>
      <c r="L30" s="165">
        <v>0</v>
      </c>
      <c r="M30" s="165"/>
      <c r="N30" s="78">
        <v>0</v>
      </c>
      <c r="O30" s="165">
        <v>0</v>
      </c>
      <c r="P30" s="165"/>
      <c r="Q30" s="78">
        <v>8152.42</v>
      </c>
      <c r="R30" s="51">
        <v>0</v>
      </c>
      <c r="S30" s="51">
        <v>0</v>
      </c>
      <c r="T30" s="51">
        <v>0</v>
      </c>
      <c r="U30" s="51">
        <v>0</v>
      </c>
      <c r="V30" s="4"/>
      <c r="AC30" s="66"/>
    </row>
    <row r="31" spans="1:29" ht="47.25" customHeight="1">
      <c r="A31" s="173"/>
      <c r="B31" s="174"/>
      <c r="C31" s="179"/>
      <c r="D31" s="180"/>
      <c r="E31" s="285"/>
      <c r="F31" s="189"/>
      <c r="G31" s="11" t="s">
        <v>10</v>
      </c>
      <c r="H31" s="170">
        <f>K31+L31+O31+Q31+R31+S31+T31+U31</f>
        <v>3836.433</v>
      </c>
      <c r="I31" s="170"/>
      <c r="J31" s="170"/>
      <c r="K31" s="50">
        <v>0</v>
      </c>
      <c r="L31" s="165">
        <v>0</v>
      </c>
      <c r="M31" s="165"/>
      <c r="N31" s="50">
        <v>0</v>
      </c>
      <c r="O31" s="165">
        <v>0</v>
      </c>
      <c r="P31" s="165"/>
      <c r="Q31" s="50">
        <v>3836.433</v>
      </c>
      <c r="R31" s="51">
        <v>0</v>
      </c>
      <c r="S31" s="51">
        <v>0</v>
      </c>
      <c r="T31" s="51">
        <v>0</v>
      </c>
      <c r="U31" s="51">
        <v>0</v>
      </c>
      <c r="V31" s="4"/>
    </row>
    <row r="32" spans="1:29" ht="40.5" customHeight="1" thickBot="1">
      <c r="A32" s="175"/>
      <c r="B32" s="176"/>
      <c r="C32" s="181"/>
      <c r="D32" s="182"/>
      <c r="E32" s="286"/>
      <c r="F32" s="287"/>
      <c r="G32" s="77" t="s">
        <v>8</v>
      </c>
      <c r="H32" s="170">
        <f>K32+L32+O32+Q32+R32+S32+T32+U32</f>
        <v>121.1</v>
      </c>
      <c r="I32" s="170"/>
      <c r="J32" s="170"/>
      <c r="K32" s="75">
        <v>0</v>
      </c>
      <c r="L32" s="165">
        <v>0</v>
      </c>
      <c r="M32" s="165"/>
      <c r="N32" s="75">
        <v>0</v>
      </c>
      <c r="O32" s="165">
        <v>0</v>
      </c>
      <c r="P32" s="165"/>
      <c r="Q32" s="75">
        <v>121.1</v>
      </c>
      <c r="R32" s="51">
        <v>0</v>
      </c>
      <c r="S32" s="51">
        <v>0</v>
      </c>
      <c r="T32" s="51">
        <v>0</v>
      </c>
      <c r="U32" s="51">
        <v>0</v>
      </c>
      <c r="V32" s="4"/>
    </row>
    <row r="33" spans="1:22" s="17" customFormat="1" ht="32.25" customHeight="1" thickBot="1">
      <c r="A33" s="291" t="s">
        <v>14</v>
      </c>
      <c r="B33" s="292"/>
      <c r="C33" s="161"/>
      <c r="D33" s="162"/>
      <c r="E33" s="163"/>
      <c r="F33" s="164"/>
      <c r="G33" s="14"/>
      <c r="H33" s="230">
        <f>K33+L33+O33+Q33+R33+S33+T33+U33</f>
        <v>1020947.8</v>
      </c>
      <c r="I33" s="230"/>
      <c r="J33" s="230"/>
      <c r="K33" s="53">
        <f>K31+K28+K27+K26+K25+K24</f>
        <v>108021.09999999999</v>
      </c>
      <c r="L33" s="230">
        <f>L31+L28+L27+L26+L25+L24</f>
        <v>105711.1</v>
      </c>
      <c r="M33" s="230"/>
      <c r="N33" s="53">
        <v>112659.2</v>
      </c>
      <c r="O33" s="230">
        <f>O31+O28+N27+N26+N25+N24</f>
        <v>112523.09300000001</v>
      </c>
      <c r="P33" s="230"/>
      <c r="Q33" s="53">
        <f>Q32+Q31+Q30+Q29+Q28+Q27+Q26+Q25+Q24</f>
        <v>133319.092</v>
      </c>
      <c r="R33" s="54">
        <f>R31+R28+R27+R26+R25+R24</f>
        <v>130619.94200000001</v>
      </c>
      <c r="S33" s="55">
        <f t="shared" ref="S33:T33" si="3">S31+S28+S27+S26+S25+S24</f>
        <v>155023.75199999998</v>
      </c>
      <c r="T33" s="55">
        <f t="shared" si="3"/>
        <v>137720.277</v>
      </c>
      <c r="U33" s="55">
        <f>U31+U28+U27+U26+U25+U24</f>
        <v>138009.44399999999</v>
      </c>
      <c r="V33" s="19"/>
    </row>
    <row r="34" spans="1:22" ht="18.75">
      <c r="A34" s="288"/>
      <c r="B34" s="289"/>
      <c r="C34" s="289"/>
      <c r="D34" s="289"/>
      <c r="E34" s="289"/>
      <c r="F34" s="289"/>
      <c r="G34" s="289"/>
      <c r="H34" s="289"/>
      <c r="I34" s="289"/>
      <c r="J34" s="289"/>
      <c r="K34" s="289"/>
      <c r="L34" s="289"/>
      <c r="M34" s="289"/>
      <c r="N34" s="289"/>
      <c r="O34" s="289"/>
      <c r="P34" s="289"/>
      <c r="Q34" s="289"/>
      <c r="R34" s="289"/>
      <c r="S34" s="289"/>
      <c r="T34" s="289"/>
      <c r="U34" s="289"/>
      <c r="V34" s="290"/>
    </row>
    <row r="35" spans="1:22" ht="18.75" customHeight="1" thickBot="1">
      <c r="A35" s="140" t="s">
        <v>23</v>
      </c>
      <c r="B35" s="141"/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41"/>
      <c r="R35" s="141"/>
      <c r="S35" s="141"/>
      <c r="T35" s="141"/>
      <c r="U35" s="141"/>
      <c r="V35" s="142"/>
    </row>
    <row r="36" spans="1:22" ht="69.75" customHeight="1" thickBot="1">
      <c r="A36" s="270" t="s">
        <v>50</v>
      </c>
      <c r="B36" s="271"/>
      <c r="C36" s="159" t="s">
        <v>75</v>
      </c>
      <c r="D36" s="159"/>
      <c r="E36" s="156" t="s">
        <v>24</v>
      </c>
      <c r="F36" s="156"/>
      <c r="G36" s="10" t="s">
        <v>8</v>
      </c>
      <c r="H36" s="153">
        <f>K36+L36+N36+Q36+R36+U36</f>
        <v>123641.07799999999</v>
      </c>
      <c r="I36" s="153"/>
      <c r="J36" s="153"/>
      <c r="K36" s="49">
        <v>15290</v>
      </c>
      <c r="L36" s="138">
        <v>19064.400000000001</v>
      </c>
      <c r="M36" s="138"/>
      <c r="N36" s="138">
        <v>20067.27</v>
      </c>
      <c r="O36" s="138"/>
      <c r="P36" s="138"/>
      <c r="Q36" s="49">
        <v>20663.097000000002</v>
      </c>
      <c r="R36" s="49">
        <v>22126.611000000001</v>
      </c>
      <c r="S36" s="100">
        <v>26567.518</v>
      </c>
      <c r="T36" s="110">
        <v>25717.113000000001</v>
      </c>
      <c r="U36" s="110">
        <v>26429.7</v>
      </c>
      <c r="V36" s="2"/>
    </row>
    <row r="37" spans="1:22" ht="66.75" customHeight="1" thickBot="1">
      <c r="A37" s="272" t="s">
        <v>51</v>
      </c>
      <c r="B37" s="273"/>
      <c r="C37" s="160" t="s">
        <v>75</v>
      </c>
      <c r="D37" s="160"/>
      <c r="E37" s="183" t="s">
        <v>24</v>
      </c>
      <c r="F37" s="183"/>
      <c r="G37" s="11" t="s">
        <v>8</v>
      </c>
      <c r="H37" s="170">
        <f>K37+L37+N37+Q37+R37+U37</f>
        <v>3058.0159999999996</v>
      </c>
      <c r="I37" s="170"/>
      <c r="J37" s="170"/>
      <c r="K37" s="50">
        <v>680</v>
      </c>
      <c r="L37" s="165">
        <v>689.1</v>
      </c>
      <c r="M37" s="165"/>
      <c r="N37" s="165">
        <v>685.28300000000002</v>
      </c>
      <c r="O37" s="165"/>
      <c r="P37" s="165"/>
      <c r="Q37" s="50">
        <v>549.58500000000004</v>
      </c>
      <c r="R37" s="50">
        <v>454.048</v>
      </c>
      <c r="S37" s="99">
        <v>0</v>
      </c>
      <c r="T37" s="99">
        <v>0</v>
      </c>
      <c r="U37" s="50">
        <v>0</v>
      </c>
      <c r="V37" s="2"/>
    </row>
    <row r="38" spans="1:22" s="17" customFormat="1" ht="15.75" customHeight="1">
      <c r="A38" s="274" t="s">
        <v>14</v>
      </c>
      <c r="B38" s="275"/>
      <c r="C38" s="228"/>
      <c r="D38" s="228"/>
      <c r="E38" s="157"/>
      <c r="F38" s="157"/>
      <c r="G38" s="157"/>
      <c r="H38" s="143">
        <f>K38+L38+N38+Q38+R38+U38</f>
        <v>126699.094</v>
      </c>
      <c r="I38" s="143"/>
      <c r="J38" s="143"/>
      <c r="K38" s="143">
        <f>K37+K36</f>
        <v>15970</v>
      </c>
      <c r="L38" s="143">
        <f>L37+L36</f>
        <v>19753.5</v>
      </c>
      <c r="M38" s="143"/>
      <c r="N38" s="143">
        <f>N37+N36</f>
        <v>20752.553</v>
      </c>
      <c r="O38" s="143"/>
      <c r="P38" s="143"/>
      <c r="Q38" s="143">
        <f>Q37+Q36</f>
        <v>21212.682000000001</v>
      </c>
      <c r="R38" s="143">
        <f>R37+R36</f>
        <v>22580.659</v>
      </c>
      <c r="S38" s="145">
        <f>S37+S36</f>
        <v>26567.518</v>
      </c>
      <c r="T38" s="145">
        <f>T37+T36</f>
        <v>25717.113000000001</v>
      </c>
      <c r="U38" s="145">
        <f>U37+U36</f>
        <v>26429.7</v>
      </c>
      <c r="V38" s="20"/>
    </row>
    <row r="39" spans="1:22" s="17" customFormat="1" ht="12.75" customHeight="1" thickBot="1">
      <c r="A39" s="276"/>
      <c r="B39" s="277"/>
      <c r="C39" s="229"/>
      <c r="D39" s="229"/>
      <c r="E39" s="158"/>
      <c r="F39" s="158"/>
      <c r="G39" s="158"/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6"/>
      <c r="T39" s="146"/>
      <c r="U39" s="146"/>
      <c r="V39" s="21"/>
    </row>
    <row r="40" spans="1:22" ht="45.75" customHeight="1">
      <c r="A40" s="140" t="s">
        <v>25</v>
      </c>
      <c r="B40" s="141"/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2"/>
    </row>
    <row r="41" spans="1:22" ht="26.25" customHeight="1">
      <c r="A41" s="270" t="s">
        <v>52</v>
      </c>
      <c r="B41" s="271"/>
      <c r="C41" s="159" t="s">
        <v>75</v>
      </c>
      <c r="D41" s="159"/>
      <c r="E41" s="249"/>
      <c r="F41" s="249"/>
      <c r="G41" s="10" t="s">
        <v>8</v>
      </c>
      <c r="H41" s="243">
        <f t="shared" ref="H41:H46" si="4">K41+L41+N41+Q41+R41+S41+T41+U41</f>
        <v>37637.254999999997</v>
      </c>
      <c r="I41" s="282"/>
      <c r="J41" s="283"/>
      <c r="K41" s="49">
        <v>4579.1000000000004</v>
      </c>
      <c r="L41" s="138">
        <v>4396.7</v>
      </c>
      <c r="M41" s="138"/>
      <c r="N41" s="138">
        <v>4295.3519999999999</v>
      </c>
      <c r="O41" s="138"/>
      <c r="P41" s="138"/>
      <c r="Q41" s="49">
        <v>4420.3209999999999</v>
      </c>
      <c r="R41" s="49">
        <v>4642.799</v>
      </c>
      <c r="S41" s="100">
        <v>5327.6930000000002</v>
      </c>
      <c r="T41" s="110">
        <v>4987.6450000000004</v>
      </c>
      <c r="U41" s="110">
        <v>4987.6450000000004</v>
      </c>
      <c r="V41" s="110">
        <v>4987.6450000000004</v>
      </c>
    </row>
    <row r="42" spans="1:22" ht="36.75" customHeight="1">
      <c r="A42" s="270" t="s">
        <v>53</v>
      </c>
      <c r="B42" s="271"/>
      <c r="C42" s="159" t="s">
        <v>75</v>
      </c>
      <c r="D42" s="159"/>
      <c r="E42" s="249"/>
      <c r="F42" s="249"/>
      <c r="G42" s="10" t="s">
        <v>8</v>
      </c>
      <c r="H42" s="243">
        <f t="shared" si="4"/>
        <v>60182.147999999994</v>
      </c>
      <c r="I42" s="282"/>
      <c r="J42" s="283"/>
      <c r="K42" s="49">
        <v>6464.2</v>
      </c>
      <c r="L42" s="138">
        <v>7238.3</v>
      </c>
      <c r="M42" s="138"/>
      <c r="N42" s="138">
        <v>6766.4539999999997</v>
      </c>
      <c r="O42" s="138"/>
      <c r="P42" s="138"/>
      <c r="Q42" s="49">
        <v>6843.6239999999998</v>
      </c>
      <c r="R42" s="49">
        <v>7795.69</v>
      </c>
      <c r="S42" s="100">
        <v>8626.6380000000008</v>
      </c>
      <c r="T42" s="110">
        <v>8223.6209999999992</v>
      </c>
      <c r="U42" s="110">
        <v>8223.6209999999992</v>
      </c>
      <c r="V42" s="110">
        <v>8223.6209999999992</v>
      </c>
    </row>
    <row r="43" spans="1:22" ht="31.5" customHeight="1">
      <c r="A43" s="270" t="s">
        <v>54</v>
      </c>
      <c r="B43" s="271"/>
      <c r="C43" s="159" t="s">
        <v>75</v>
      </c>
      <c r="D43" s="159"/>
      <c r="E43" s="249"/>
      <c r="F43" s="249"/>
      <c r="G43" s="10" t="s">
        <v>8</v>
      </c>
      <c r="H43" s="243">
        <f t="shared" si="4"/>
        <v>9400.7080000000005</v>
      </c>
      <c r="I43" s="282"/>
      <c r="J43" s="283"/>
      <c r="K43" s="49">
        <v>1006.3</v>
      </c>
      <c r="L43" s="138">
        <v>1110.9000000000001</v>
      </c>
      <c r="M43" s="138"/>
      <c r="N43" s="138">
        <v>1137.617</v>
      </c>
      <c r="O43" s="138"/>
      <c r="P43" s="138"/>
      <c r="Q43" s="49">
        <v>1187.6130000000001</v>
      </c>
      <c r="R43" s="49">
        <v>1185.3209999999999</v>
      </c>
      <c r="S43" s="100">
        <v>1299.7529999999999</v>
      </c>
      <c r="T43" s="110">
        <v>1236.6020000000001</v>
      </c>
      <c r="U43" s="110">
        <v>1236.6020000000001</v>
      </c>
      <c r="V43" s="110">
        <v>1236.6020000000001</v>
      </c>
    </row>
    <row r="44" spans="1:22" ht="33.75" customHeight="1">
      <c r="A44" s="270" t="s">
        <v>55</v>
      </c>
      <c r="B44" s="271"/>
      <c r="C44" s="159" t="s">
        <v>75</v>
      </c>
      <c r="D44" s="159"/>
      <c r="E44" s="249"/>
      <c r="F44" s="249"/>
      <c r="G44" s="10" t="s">
        <v>8</v>
      </c>
      <c r="H44" s="243">
        <f t="shared" si="4"/>
        <v>1970.3</v>
      </c>
      <c r="I44" s="282"/>
      <c r="J44" s="283"/>
      <c r="K44" s="49">
        <v>1970.3</v>
      </c>
      <c r="L44" s="138">
        <v>0</v>
      </c>
      <c r="M44" s="138"/>
      <c r="N44" s="138">
        <v>0</v>
      </c>
      <c r="O44" s="138"/>
      <c r="P44" s="138"/>
      <c r="Q44" s="49">
        <v>0</v>
      </c>
      <c r="R44" s="49">
        <v>0</v>
      </c>
      <c r="S44" s="100">
        <v>0</v>
      </c>
      <c r="T44" s="110">
        <v>0</v>
      </c>
      <c r="U44" s="110">
        <v>0</v>
      </c>
      <c r="V44" s="110">
        <v>0</v>
      </c>
    </row>
    <row r="45" spans="1:22" ht="33" customHeight="1">
      <c r="A45" s="270" t="s">
        <v>56</v>
      </c>
      <c r="B45" s="271"/>
      <c r="C45" s="159" t="s">
        <v>75</v>
      </c>
      <c r="D45" s="159"/>
      <c r="E45" s="249"/>
      <c r="F45" s="249"/>
      <c r="G45" s="10" t="s">
        <v>8</v>
      </c>
      <c r="H45" s="243">
        <f t="shared" si="4"/>
        <v>3634.2930000000001</v>
      </c>
      <c r="I45" s="244"/>
      <c r="J45" s="245"/>
      <c r="K45" s="49">
        <v>1274</v>
      </c>
      <c r="L45" s="138">
        <v>1067.9000000000001</v>
      </c>
      <c r="M45" s="138"/>
      <c r="N45" s="138">
        <v>0</v>
      </c>
      <c r="O45" s="138"/>
      <c r="P45" s="138"/>
      <c r="Q45" s="49">
        <v>0</v>
      </c>
      <c r="R45" s="49">
        <v>0</v>
      </c>
      <c r="S45" s="100">
        <v>1292.393</v>
      </c>
      <c r="T45" s="110">
        <v>0</v>
      </c>
      <c r="U45" s="110">
        <v>0</v>
      </c>
      <c r="V45" s="110">
        <v>1000</v>
      </c>
    </row>
    <row r="46" spans="1:22" ht="146.25" customHeight="1" thickBot="1">
      <c r="A46" s="272" t="s">
        <v>57</v>
      </c>
      <c r="B46" s="273"/>
      <c r="C46" s="160" t="s">
        <v>75</v>
      </c>
      <c r="D46" s="160"/>
      <c r="E46" s="250"/>
      <c r="F46" s="250"/>
      <c r="G46" s="11" t="s">
        <v>10</v>
      </c>
      <c r="H46" s="246">
        <f t="shared" si="4"/>
        <v>666.6</v>
      </c>
      <c r="I46" s="247"/>
      <c r="J46" s="248"/>
      <c r="K46" s="50">
        <v>666.6</v>
      </c>
      <c r="L46" s="165">
        <v>0</v>
      </c>
      <c r="M46" s="165"/>
      <c r="N46" s="165">
        <v>0</v>
      </c>
      <c r="O46" s="165"/>
      <c r="P46" s="165"/>
      <c r="Q46" s="50">
        <v>0</v>
      </c>
      <c r="R46" s="50">
        <v>0</v>
      </c>
      <c r="S46" s="99">
        <v>0</v>
      </c>
      <c r="T46" s="109">
        <v>0</v>
      </c>
      <c r="U46" s="109">
        <v>0</v>
      </c>
      <c r="V46" s="109">
        <v>0</v>
      </c>
    </row>
    <row r="47" spans="1:22" s="17" customFormat="1" ht="27" customHeight="1" thickBot="1">
      <c r="A47" s="291" t="s">
        <v>14</v>
      </c>
      <c r="B47" s="304"/>
      <c r="C47" s="305"/>
      <c r="D47" s="305"/>
      <c r="E47" s="265"/>
      <c r="F47" s="265"/>
      <c r="G47" s="47"/>
      <c r="H47" s="266">
        <f>K47+L47+O47+Q47+R47+S47+T47+U47</f>
        <v>113491.304</v>
      </c>
      <c r="I47" s="267"/>
      <c r="J47" s="268"/>
      <c r="K47" s="53">
        <f>K46+K45+K44+K43+K42+K41</f>
        <v>15960.5</v>
      </c>
      <c r="L47" s="230">
        <f>L46+L45+L44+L43+L42+L41</f>
        <v>13813.8</v>
      </c>
      <c r="M47" s="136"/>
      <c r="N47" s="56"/>
      <c r="O47" s="230">
        <f>N46+N45+N44+N43+N42+N41</f>
        <v>12199.422999999999</v>
      </c>
      <c r="P47" s="136"/>
      <c r="Q47" s="53">
        <f>Q46+Q45+Q44+Q43+Q42+Q41</f>
        <v>12451.558000000001</v>
      </c>
      <c r="R47" s="53">
        <f>R46+R45+R44+R43+R42+R41</f>
        <v>13623.809999999998</v>
      </c>
      <c r="S47" s="101">
        <f>S46+S45+S44+S43+S42+S41</f>
        <v>16546.476999999999</v>
      </c>
      <c r="T47" s="101">
        <f>T46+T45+T44+T43+T42+T41</f>
        <v>14447.868</v>
      </c>
      <c r="U47" s="136">
        <f>U46+U45+U44+U43+U42+U41</f>
        <v>14447.868</v>
      </c>
      <c r="V47" s="137"/>
    </row>
    <row r="48" spans="1:22" ht="18.75" customHeight="1">
      <c r="A48" s="293" t="s">
        <v>28</v>
      </c>
      <c r="B48" s="294"/>
      <c r="C48" s="299"/>
      <c r="D48" s="299"/>
      <c r="E48" s="251"/>
      <c r="F48" s="251"/>
      <c r="G48" s="251"/>
      <c r="H48" s="254">
        <f>K48+L48+O48+Q48+R48+S48+T48+U48</f>
        <v>1461050.743</v>
      </c>
      <c r="I48" s="255"/>
      <c r="J48" s="256"/>
      <c r="K48" s="237">
        <f>K47+K38+K33+K20</f>
        <v>157182.19999999998</v>
      </c>
      <c r="L48" s="237">
        <f>L47+L38+L33+L20</f>
        <v>156295.60000000003</v>
      </c>
      <c r="M48" s="238"/>
      <c r="N48" s="57"/>
      <c r="O48" s="237">
        <f>O47+N38+O33+O20</f>
        <v>163401.09300000002</v>
      </c>
      <c r="P48" s="238"/>
      <c r="Q48" s="237">
        <f>Q47+Q38+Q33+Q20</f>
        <v>185831.277</v>
      </c>
      <c r="R48" s="237">
        <f>R47+R38+R33+R20</f>
        <v>185734.70600000001</v>
      </c>
      <c r="S48" s="234">
        <f>S47+S38+S33+S20</f>
        <v>219170.00499999998</v>
      </c>
      <c r="T48" s="234">
        <f>T47+T38+T33+T20</f>
        <v>196217.054</v>
      </c>
      <c r="U48" s="234">
        <f>U47+U38+U33+U20</f>
        <v>197218.80799999999</v>
      </c>
      <c r="V48" s="12"/>
    </row>
    <row r="49" spans="1:23">
      <c r="A49" s="295"/>
      <c r="B49" s="296"/>
      <c r="C49" s="300"/>
      <c r="D49" s="300"/>
      <c r="E49" s="252"/>
      <c r="F49" s="252"/>
      <c r="G49" s="252"/>
      <c r="H49" s="257"/>
      <c r="I49" s="258"/>
      <c r="J49" s="259"/>
      <c r="K49" s="263"/>
      <c r="L49" s="239"/>
      <c r="M49" s="239"/>
      <c r="N49" s="58"/>
      <c r="O49" s="239"/>
      <c r="P49" s="239"/>
      <c r="Q49" s="239"/>
      <c r="R49" s="239"/>
      <c r="S49" s="235"/>
      <c r="T49" s="235"/>
      <c r="U49" s="235"/>
      <c r="V49" s="12"/>
    </row>
    <row r="50" spans="1:23" ht="8.25" customHeight="1">
      <c r="A50" s="295"/>
      <c r="B50" s="296"/>
      <c r="C50" s="300"/>
      <c r="D50" s="300"/>
      <c r="E50" s="252"/>
      <c r="F50" s="252"/>
      <c r="G50" s="252"/>
      <c r="H50" s="257"/>
      <c r="I50" s="258"/>
      <c r="J50" s="259"/>
      <c r="K50" s="263"/>
      <c r="L50" s="239"/>
      <c r="M50" s="239"/>
      <c r="N50" s="58"/>
      <c r="O50" s="239"/>
      <c r="P50" s="239"/>
      <c r="Q50" s="239"/>
      <c r="R50" s="239"/>
      <c r="S50" s="235"/>
      <c r="T50" s="235"/>
      <c r="U50" s="235"/>
      <c r="V50" s="12"/>
    </row>
    <row r="51" spans="1:23" ht="3.75" hidden="1" customHeight="1">
      <c r="A51" s="295"/>
      <c r="B51" s="296"/>
      <c r="C51" s="300"/>
      <c r="D51" s="300"/>
      <c r="E51" s="252"/>
      <c r="F51" s="252"/>
      <c r="G51" s="252"/>
      <c r="H51" s="257"/>
      <c r="I51" s="258"/>
      <c r="J51" s="259"/>
      <c r="K51" s="263"/>
      <c r="L51" s="239"/>
      <c r="M51" s="239"/>
      <c r="N51" s="58"/>
      <c r="O51" s="239"/>
      <c r="P51" s="239"/>
      <c r="Q51" s="239"/>
      <c r="R51" s="239"/>
      <c r="S51" s="235"/>
      <c r="T51" s="235"/>
      <c r="U51" s="235"/>
      <c r="V51" s="12"/>
    </row>
    <row r="52" spans="1:23" ht="24.75" customHeight="1" thickBot="1">
      <c r="A52" s="297">
        <f>H48</f>
        <v>1461050.743</v>
      </c>
      <c r="B52" s="298"/>
      <c r="C52" s="301"/>
      <c r="D52" s="301"/>
      <c r="E52" s="253"/>
      <c r="F52" s="253"/>
      <c r="G52" s="253"/>
      <c r="H52" s="260"/>
      <c r="I52" s="261"/>
      <c r="J52" s="262"/>
      <c r="K52" s="264"/>
      <c r="L52" s="240"/>
      <c r="M52" s="240"/>
      <c r="N52" s="59"/>
      <c r="O52" s="240"/>
      <c r="P52" s="240"/>
      <c r="Q52" s="240"/>
      <c r="R52" s="240"/>
      <c r="S52" s="236"/>
      <c r="T52" s="236"/>
      <c r="U52" s="236"/>
      <c r="V52" s="12"/>
    </row>
    <row r="55" spans="1:23">
      <c r="E55" s="242"/>
      <c r="F55" s="242"/>
      <c r="G55" s="67"/>
      <c r="H55" s="67"/>
      <c r="I55" s="67"/>
      <c r="J55" s="67"/>
      <c r="K55" s="128"/>
      <c r="L55" s="241"/>
      <c r="M55" s="241"/>
      <c r="N55" s="67"/>
      <c r="O55" s="241"/>
      <c r="P55" s="241"/>
      <c r="Q55" s="128"/>
      <c r="R55" s="128"/>
      <c r="S55" s="128"/>
      <c r="T55" s="128"/>
      <c r="U55" s="128"/>
      <c r="W55" s="73"/>
    </row>
    <row r="56" spans="1:23">
      <c r="E56" s="242"/>
      <c r="F56" s="242"/>
      <c r="G56" s="67"/>
      <c r="H56" s="67"/>
      <c r="I56" s="67"/>
      <c r="J56" s="67"/>
      <c r="K56" s="128"/>
      <c r="L56" s="241"/>
      <c r="M56" s="241"/>
      <c r="N56" s="67"/>
      <c r="O56" s="241"/>
      <c r="P56" s="241"/>
      <c r="Q56" s="128"/>
      <c r="R56" s="128"/>
      <c r="S56" s="128"/>
      <c r="T56" s="128"/>
      <c r="U56" s="128"/>
      <c r="W56" s="73"/>
    </row>
    <row r="57" spans="1:23">
      <c r="E57" s="242"/>
      <c r="F57" s="242"/>
      <c r="G57" s="67"/>
      <c r="H57" s="67"/>
      <c r="I57" s="67"/>
      <c r="J57" s="67"/>
      <c r="K57" s="129"/>
      <c r="L57" s="241"/>
      <c r="M57" s="241"/>
      <c r="N57" s="67"/>
      <c r="O57" s="241"/>
      <c r="P57" s="241"/>
      <c r="Q57" s="128"/>
      <c r="R57" s="128"/>
      <c r="S57" s="128"/>
      <c r="T57" s="128"/>
      <c r="U57" s="128"/>
      <c r="W57" s="73"/>
    </row>
    <row r="58" spans="1:23">
      <c r="E58" s="302"/>
      <c r="F58" s="302"/>
      <c r="G58" s="67"/>
      <c r="H58" s="67"/>
      <c r="I58" s="67"/>
      <c r="J58" s="67"/>
      <c r="K58" s="130"/>
      <c r="L58" s="303"/>
      <c r="M58" s="303"/>
      <c r="N58" s="131"/>
      <c r="O58" s="303"/>
      <c r="P58" s="303"/>
      <c r="Q58" s="130"/>
      <c r="R58" s="130"/>
      <c r="S58" s="130"/>
      <c r="T58" s="130"/>
      <c r="U58" s="130"/>
      <c r="W58" s="74"/>
    </row>
    <row r="59" spans="1:23"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</row>
    <row r="60" spans="1:23">
      <c r="R60" s="116"/>
    </row>
    <row r="61" spans="1:23">
      <c r="E61" s="134"/>
      <c r="F61" s="135"/>
    </row>
  </sheetData>
  <mergeCells count="219">
    <mergeCell ref="A46:B46"/>
    <mergeCell ref="A47:B47"/>
    <mergeCell ref="C46:D46"/>
    <mergeCell ref="C47:D47"/>
    <mergeCell ref="H41:J41"/>
    <mergeCell ref="H44:J44"/>
    <mergeCell ref="E41:F41"/>
    <mergeCell ref="E42:F42"/>
    <mergeCell ref="E57:F57"/>
    <mergeCell ref="E58:F58"/>
    <mergeCell ref="L55:M55"/>
    <mergeCell ref="L56:M56"/>
    <mergeCell ref="L57:M57"/>
    <mergeCell ref="L58:M58"/>
    <mergeCell ref="O57:P57"/>
    <mergeCell ref="O58:P58"/>
    <mergeCell ref="S38:S39"/>
    <mergeCell ref="Q48:Q52"/>
    <mergeCell ref="R48:R52"/>
    <mergeCell ref="O32:P32"/>
    <mergeCell ref="E48:F52"/>
    <mergeCell ref="E43:F43"/>
    <mergeCell ref="E44:F44"/>
    <mergeCell ref="L38:M39"/>
    <mergeCell ref="N36:P36"/>
    <mergeCell ref="N37:P37"/>
    <mergeCell ref="N38:P39"/>
    <mergeCell ref="K38:K39"/>
    <mergeCell ref="N41:P41"/>
    <mergeCell ref="N42:P42"/>
    <mergeCell ref="N43:P43"/>
    <mergeCell ref="N44:P44"/>
    <mergeCell ref="H42:J42"/>
    <mergeCell ref="E30:F32"/>
    <mergeCell ref="H43:J43"/>
    <mergeCell ref="E36:F36"/>
    <mergeCell ref="E37:F37"/>
    <mergeCell ref="A34:V34"/>
    <mergeCell ref="A35:V35"/>
    <mergeCell ref="A33:B33"/>
    <mergeCell ref="A48:B51"/>
    <mergeCell ref="A52:B52"/>
    <mergeCell ref="C48:D52"/>
    <mergeCell ref="Q1:U1"/>
    <mergeCell ref="A36:B36"/>
    <mergeCell ref="A37:B37"/>
    <mergeCell ref="A38:B39"/>
    <mergeCell ref="A41:B41"/>
    <mergeCell ref="A42:B42"/>
    <mergeCell ref="A43:B43"/>
    <mergeCell ref="A44:B44"/>
    <mergeCell ref="A45:B45"/>
    <mergeCell ref="L41:M41"/>
    <mergeCell ref="L42:M42"/>
    <mergeCell ref="L43:M43"/>
    <mergeCell ref="L44:M44"/>
    <mergeCell ref="L45:M45"/>
    <mergeCell ref="C41:D41"/>
    <mergeCell ref="C42:D42"/>
    <mergeCell ref="C43:D43"/>
    <mergeCell ref="C44:D44"/>
    <mergeCell ref="C45:D45"/>
    <mergeCell ref="T9:T11"/>
    <mergeCell ref="T20:T21"/>
    <mergeCell ref="T38:T39"/>
    <mergeCell ref="A29:B29"/>
    <mergeCell ref="C29:D29"/>
    <mergeCell ref="U48:U52"/>
    <mergeCell ref="L48:M52"/>
    <mergeCell ref="O48:P52"/>
    <mergeCell ref="O55:P55"/>
    <mergeCell ref="O56:P56"/>
    <mergeCell ref="E55:F55"/>
    <mergeCell ref="E56:F56"/>
    <mergeCell ref="T48:T52"/>
    <mergeCell ref="H45:J45"/>
    <mergeCell ref="H46:J46"/>
    <mergeCell ref="E45:F45"/>
    <mergeCell ref="E46:F46"/>
    <mergeCell ref="G48:G52"/>
    <mergeCell ref="H48:J52"/>
    <mergeCell ref="K48:K52"/>
    <mergeCell ref="E47:F47"/>
    <mergeCell ref="L46:M46"/>
    <mergeCell ref="L47:M47"/>
    <mergeCell ref="H47:J47"/>
    <mergeCell ref="N45:P45"/>
    <mergeCell ref="N46:P46"/>
    <mergeCell ref="O47:P47"/>
    <mergeCell ref="S48:S52"/>
    <mergeCell ref="C38:D39"/>
    <mergeCell ref="E38:F39"/>
    <mergeCell ref="U9:U11"/>
    <mergeCell ref="R20:R21"/>
    <mergeCell ref="U20:U21"/>
    <mergeCell ref="O33:P33"/>
    <mergeCell ref="L33:M33"/>
    <mergeCell ref="L31:M31"/>
    <mergeCell ref="L28:M28"/>
    <mergeCell ref="H28:J28"/>
    <mergeCell ref="H31:J31"/>
    <mergeCell ref="H33:J33"/>
    <mergeCell ref="R9:R11"/>
    <mergeCell ref="H18:J18"/>
    <mergeCell ref="L18:N18"/>
    <mergeCell ref="O18:P18"/>
    <mergeCell ref="H17:J17"/>
    <mergeCell ref="L17:N17"/>
    <mergeCell ref="H36:J36"/>
    <mergeCell ref="H37:J37"/>
    <mergeCell ref="L36:M36"/>
    <mergeCell ref="L37:M37"/>
    <mergeCell ref="A22:V22"/>
    <mergeCell ref="A23:V23"/>
    <mergeCell ref="C15:D15"/>
    <mergeCell ref="E15:F15"/>
    <mergeCell ref="H15:J15"/>
    <mergeCell ref="J5:J7"/>
    <mergeCell ref="K5:V6"/>
    <mergeCell ref="L7:N7"/>
    <mergeCell ref="O7:P7"/>
    <mergeCell ref="A8:V8"/>
    <mergeCell ref="B5:B7"/>
    <mergeCell ref="E5:F7"/>
    <mergeCell ref="G5:I7"/>
    <mergeCell ref="C5:D7"/>
    <mergeCell ref="A5:A7"/>
    <mergeCell ref="L20:N21"/>
    <mergeCell ref="O20:P21"/>
    <mergeCell ref="Q20:Q21"/>
    <mergeCell ref="H24:J24"/>
    <mergeCell ref="S20:S21"/>
    <mergeCell ref="A19:B19"/>
    <mergeCell ref="C19:D19"/>
    <mergeCell ref="E19:F19"/>
    <mergeCell ref="H19:J19"/>
    <mergeCell ref="L19:N19"/>
    <mergeCell ref="O19:P19"/>
    <mergeCell ref="A24:B24"/>
    <mergeCell ref="C24:D24"/>
    <mergeCell ref="E24:F24"/>
    <mergeCell ref="A20:B21"/>
    <mergeCell ref="C20:D21"/>
    <mergeCell ref="E20:F21"/>
    <mergeCell ref="G20:G21"/>
    <mergeCell ref="H20:J21"/>
    <mergeCell ref="K20:K21"/>
    <mergeCell ref="A2:U4"/>
    <mergeCell ref="A17:B18"/>
    <mergeCell ref="C17:D18"/>
    <mergeCell ref="E17:F18"/>
    <mergeCell ref="L15:N15"/>
    <mergeCell ref="O15:P15"/>
    <mergeCell ref="A9:B14"/>
    <mergeCell ref="C9:D14"/>
    <mergeCell ref="E9:F14"/>
    <mergeCell ref="G9:G14"/>
    <mergeCell ref="H9:J14"/>
    <mergeCell ref="K9:K14"/>
    <mergeCell ref="O17:P17"/>
    <mergeCell ref="S9:S11"/>
    <mergeCell ref="A16:B16"/>
    <mergeCell ref="C16:D16"/>
    <mergeCell ref="E16:F16"/>
    <mergeCell ref="H16:J16"/>
    <mergeCell ref="L16:N16"/>
    <mergeCell ref="O16:P16"/>
    <mergeCell ref="L9:N14"/>
    <mergeCell ref="O9:P14"/>
    <mergeCell ref="Q9:Q14"/>
    <mergeCell ref="A15:B15"/>
    <mergeCell ref="C33:D33"/>
    <mergeCell ref="E33:F33"/>
    <mergeCell ref="O31:P31"/>
    <mergeCell ref="N26:P26"/>
    <mergeCell ref="A28:B28"/>
    <mergeCell ref="C28:D28"/>
    <mergeCell ref="E28:F28"/>
    <mergeCell ref="A27:B27"/>
    <mergeCell ref="C27:D27"/>
    <mergeCell ref="E27:F27"/>
    <mergeCell ref="H27:J27"/>
    <mergeCell ref="L27:M27"/>
    <mergeCell ref="N27:P27"/>
    <mergeCell ref="H30:J30"/>
    <mergeCell ref="L30:M30"/>
    <mergeCell ref="O30:P30"/>
    <mergeCell ref="A30:B32"/>
    <mergeCell ref="C30:D32"/>
    <mergeCell ref="E29:F29"/>
    <mergeCell ref="H29:J29"/>
    <mergeCell ref="L29:M29"/>
    <mergeCell ref="O29:P29"/>
    <mergeCell ref="H32:J32"/>
    <mergeCell ref="L32:M32"/>
    <mergeCell ref="E61:F61"/>
    <mergeCell ref="U47:V47"/>
    <mergeCell ref="L24:M24"/>
    <mergeCell ref="L25:M25"/>
    <mergeCell ref="N24:P24"/>
    <mergeCell ref="N25:P25"/>
    <mergeCell ref="A40:V40"/>
    <mergeCell ref="Q38:Q39"/>
    <mergeCell ref="R38:R39"/>
    <mergeCell ref="U38:U39"/>
    <mergeCell ref="O28:P28"/>
    <mergeCell ref="A26:B26"/>
    <mergeCell ref="C26:D26"/>
    <mergeCell ref="E26:F26"/>
    <mergeCell ref="H25:J25"/>
    <mergeCell ref="A25:B25"/>
    <mergeCell ref="C25:D25"/>
    <mergeCell ref="E25:F25"/>
    <mergeCell ref="H26:J26"/>
    <mergeCell ref="L26:M26"/>
    <mergeCell ref="G38:G39"/>
    <mergeCell ref="H38:J39"/>
    <mergeCell ref="C36:D36"/>
    <mergeCell ref="C37:D37"/>
  </mergeCells>
  <pageMargins left="0.70866141732283472" right="0.70866141732283472" top="0.74803149606299213" bottom="0.74803149606299213" header="0.31496062992125984" footer="0.31496062992125984"/>
  <pageSetup paperSize="9" scale="79" orientation="landscape" horizontalDpi="0" verticalDpi="0" r:id="rId1"/>
  <rowBreaks count="1" manualBreakCount="1">
    <brk id="34" max="21" man="1"/>
  </rowBreaks>
  <colBreaks count="2" manualBreakCount="2">
    <brk id="21" max="60" man="1"/>
    <brk id="2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V70"/>
  <sheetViews>
    <sheetView topLeftCell="A41" zoomScaleNormal="100" workbookViewId="0">
      <selection activeCell="Y53" sqref="Y53"/>
    </sheetView>
  </sheetViews>
  <sheetFormatPr defaultRowHeight="15"/>
  <cols>
    <col min="1" max="1" width="6.28515625" customWidth="1"/>
    <col min="4" max="4" width="11.5703125" customWidth="1"/>
    <col min="5" max="5" width="9.5703125" customWidth="1"/>
    <col min="6" max="6" width="0.28515625" customWidth="1"/>
    <col min="7" max="7" width="13.42578125" customWidth="1"/>
    <col min="8" max="8" width="6.5703125" customWidth="1"/>
    <col min="10" max="10" width="1.5703125" customWidth="1"/>
    <col min="12" max="12" width="1.42578125" customWidth="1"/>
    <col min="13" max="13" width="9.140625" hidden="1" customWidth="1"/>
    <col min="14" max="14" width="6.85546875" customWidth="1"/>
    <col min="15" max="15" width="2.42578125" customWidth="1"/>
    <col min="16" max="16" width="10.140625" customWidth="1"/>
    <col min="17" max="17" width="10" bestFit="1" customWidth="1"/>
    <col min="18" max="18" width="9.42578125" bestFit="1" customWidth="1"/>
    <col min="19" max="20" width="9.42578125" customWidth="1"/>
    <col min="21" max="21" width="10.42578125" bestFit="1" customWidth="1"/>
  </cols>
  <sheetData>
    <row r="1" spans="1:21" ht="20.25" customHeight="1">
      <c r="Q1" s="269" t="s">
        <v>58</v>
      </c>
      <c r="R1" s="269"/>
      <c r="S1" s="269"/>
      <c r="T1" s="269"/>
      <c r="U1" s="269"/>
    </row>
    <row r="2" spans="1:21" ht="15.75" customHeight="1">
      <c r="A2" s="340" t="s">
        <v>38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  <c r="R2" s="340"/>
      <c r="S2" s="340"/>
      <c r="T2" s="340"/>
      <c r="U2" s="340"/>
    </row>
    <row r="3" spans="1:21" ht="15.75" customHeight="1">
      <c r="A3" s="340"/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40"/>
      <c r="S3" s="340"/>
      <c r="T3" s="340"/>
      <c r="U3" s="340"/>
    </row>
    <row r="4" spans="1:21" ht="30.75" customHeight="1" thickBot="1">
      <c r="A4" s="341"/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</row>
    <row r="5" spans="1:21" ht="63" customHeight="1" thickBot="1">
      <c r="A5" s="353" t="s">
        <v>31</v>
      </c>
      <c r="B5" s="355" t="s">
        <v>32</v>
      </c>
      <c r="C5" s="356"/>
      <c r="D5" s="357"/>
      <c r="E5" s="355" t="s">
        <v>26</v>
      </c>
      <c r="F5" s="357"/>
      <c r="G5" s="353" t="s">
        <v>1</v>
      </c>
      <c r="H5" s="353" t="s">
        <v>2</v>
      </c>
      <c r="I5" s="355" t="s">
        <v>33</v>
      </c>
      <c r="J5" s="357"/>
      <c r="K5" s="344" t="s">
        <v>34</v>
      </c>
      <c r="L5" s="345"/>
      <c r="M5" s="345"/>
      <c r="N5" s="345"/>
      <c r="O5" s="345"/>
      <c r="P5" s="345"/>
      <c r="Q5" s="345"/>
      <c r="R5" s="345"/>
      <c r="S5" s="345"/>
      <c r="T5" s="345"/>
      <c r="U5" s="346"/>
    </row>
    <row r="6" spans="1:21" ht="15.75" customHeight="1" thickBot="1">
      <c r="A6" s="354"/>
      <c r="B6" s="358"/>
      <c r="C6" s="359"/>
      <c r="D6" s="360"/>
      <c r="E6" s="358"/>
      <c r="F6" s="360"/>
      <c r="G6" s="354"/>
      <c r="H6" s="354"/>
      <c r="I6" s="358"/>
      <c r="J6" s="360"/>
      <c r="K6" s="344">
        <v>2019</v>
      </c>
      <c r="L6" s="345"/>
      <c r="M6" s="346"/>
      <c r="N6" s="344">
        <v>2020</v>
      </c>
      <c r="O6" s="346"/>
      <c r="P6" s="28">
        <v>2021</v>
      </c>
      <c r="Q6" s="28">
        <v>2022</v>
      </c>
      <c r="R6" s="28">
        <v>2023</v>
      </c>
      <c r="S6" s="106">
        <v>2024</v>
      </c>
      <c r="T6" s="106">
        <v>2025</v>
      </c>
      <c r="U6" s="28">
        <v>2026</v>
      </c>
    </row>
    <row r="7" spans="1:21" ht="15" customHeight="1">
      <c r="A7" s="347" t="s">
        <v>35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8"/>
      <c r="O7" s="348"/>
      <c r="P7" s="348"/>
      <c r="Q7" s="348"/>
      <c r="R7" s="348"/>
      <c r="S7" s="348"/>
      <c r="T7" s="348"/>
      <c r="U7" s="349"/>
    </row>
    <row r="8" spans="1:21">
      <c r="A8" s="350"/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351"/>
      <c r="R8" s="351"/>
      <c r="S8" s="351"/>
      <c r="T8" s="351"/>
      <c r="U8" s="352"/>
    </row>
    <row r="9" spans="1:21" ht="56.25" customHeight="1">
      <c r="A9" s="342" t="s">
        <v>39</v>
      </c>
      <c r="B9" s="342"/>
      <c r="C9" s="342"/>
      <c r="D9" s="342"/>
      <c r="E9" s="155" t="s">
        <v>75</v>
      </c>
      <c r="F9" s="155"/>
      <c r="G9" s="23" t="s">
        <v>7</v>
      </c>
      <c r="H9" s="32" t="s">
        <v>8</v>
      </c>
      <c r="I9" s="320">
        <f t="shared" ref="I9:I16" si="0">K9+N9+P9+Q9+R9+S9+T9+U9</f>
        <v>45921.502</v>
      </c>
      <c r="J9" s="321"/>
      <c r="K9" s="328">
        <v>15393.2</v>
      </c>
      <c r="L9" s="329"/>
      <c r="M9" s="330"/>
      <c r="N9" s="331">
        <v>2952.7</v>
      </c>
      <c r="O9" s="331"/>
      <c r="P9" s="60">
        <v>6497.3410000000003</v>
      </c>
      <c r="Q9" s="60">
        <v>8097.4139999999998</v>
      </c>
      <c r="R9" s="60">
        <v>5281.0969999999998</v>
      </c>
      <c r="S9" s="103">
        <v>7699.75</v>
      </c>
      <c r="T9" s="112">
        <v>0</v>
      </c>
      <c r="U9" s="112">
        <v>0</v>
      </c>
    </row>
    <row r="10" spans="1:21" ht="100.5" customHeight="1">
      <c r="A10" s="342" t="s">
        <v>40</v>
      </c>
      <c r="B10" s="342"/>
      <c r="C10" s="342"/>
      <c r="D10" s="342"/>
      <c r="E10" s="155" t="s">
        <v>75</v>
      </c>
      <c r="F10" s="155"/>
      <c r="G10" s="183" t="s">
        <v>7</v>
      </c>
      <c r="H10" s="32" t="s">
        <v>8</v>
      </c>
      <c r="I10" s="320">
        <f t="shared" si="0"/>
        <v>325</v>
      </c>
      <c r="J10" s="321"/>
      <c r="K10" s="328">
        <v>0</v>
      </c>
      <c r="L10" s="329"/>
      <c r="M10" s="330"/>
      <c r="N10" s="331">
        <v>225</v>
      </c>
      <c r="O10" s="331"/>
      <c r="P10" s="60">
        <v>0</v>
      </c>
      <c r="Q10" s="60">
        <v>100</v>
      </c>
      <c r="R10" s="60">
        <v>0</v>
      </c>
      <c r="S10" s="103">
        <v>0</v>
      </c>
      <c r="T10" s="112">
        <v>0</v>
      </c>
      <c r="U10" s="112">
        <v>0</v>
      </c>
    </row>
    <row r="11" spans="1:21" ht="38.25" customHeight="1" thickBot="1">
      <c r="A11" s="342"/>
      <c r="B11" s="342"/>
      <c r="C11" s="342"/>
      <c r="D11" s="342"/>
      <c r="E11" s="155"/>
      <c r="F11" s="155"/>
      <c r="G11" s="333"/>
      <c r="H11" s="32" t="s">
        <v>10</v>
      </c>
      <c r="I11" s="320">
        <f t="shared" si="0"/>
        <v>6175</v>
      </c>
      <c r="J11" s="321"/>
      <c r="K11" s="328">
        <v>0</v>
      </c>
      <c r="L11" s="329"/>
      <c r="M11" s="330"/>
      <c r="N11" s="331">
        <v>4275</v>
      </c>
      <c r="O11" s="331"/>
      <c r="P11" s="60">
        <v>0</v>
      </c>
      <c r="Q11" s="60">
        <v>1900</v>
      </c>
      <c r="R11" s="60">
        <v>0</v>
      </c>
      <c r="S11" s="103">
        <v>0</v>
      </c>
      <c r="T11" s="112">
        <v>0</v>
      </c>
      <c r="U11" s="112">
        <v>0</v>
      </c>
    </row>
    <row r="12" spans="1:21" ht="99" customHeight="1" thickBot="1">
      <c r="A12" s="343" t="s">
        <v>41</v>
      </c>
      <c r="B12" s="343"/>
      <c r="C12" s="343"/>
      <c r="D12" s="343"/>
      <c r="E12" s="205" t="s">
        <v>75</v>
      </c>
      <c r="F12" s="205"/>
      <c r="G12" s="31" t="s">
        <v>7</v>
      </c>
      <c r="H12" s="33" t="s">
        <v>8</v>
      </c>
      <c r="I12" s="334">
        <f t="shared" si="0"/>
        <v>563</v>
      </c>
      <c r="J12" s="335"/>
      <c r="K12" s="332">
        <v>563</v>
      </c>
      <c r="L12" s="332"/>
      <c r="M12" s="332"/>
      <c r="N12" s="332">
        <v>0</v>
      </c>
      <c r="O12" s="332"/>
      <c r="P12" s="61">
        <v>0</v>
      </c>
      <c r="Q12" s="61">
        <v>0</v>
      </c>
      <c r="R12" s="61">
        <v>0</v>
      </c>
      <c r="S12" s="105">
        <v>0</v>
      </c>
      <c r="T12" s="113">
        <v>0</v>
      </c>
      <c r="U12" s="113">
        <v>0</v>
      </c>
    </row>
    <row r="13" spans="1:21" ht="48.75" customHeight="1">
      <c r="A13" s="342" t="s">
        <v>69</v>
      </c>
      <c r="B13" s="342"/>
      <c r="C13" s="342"/>
      <c r="D13" s="342"/>
      <c r="E13" s="155" t="s">
        <v>75</v>
      </c>
      <c r="F13" s="155"/>
      <c r="G13" s="183" t="s">
        <v>7</v>
      </c>
      <c r="H13" s="32" t="s">
        <v>8</v>
      </c>
      <c r="I13" s="320">
        <f t="shared" si="0"/>
        <v>711.572</v>
      </c>
      <c r="J13" s="321"/>
      <c r="K13" s="328">
        <v>0</v>
      </c>
      <c r="L13" s="329"/>
      <c r="M13" s="330"/>
      <c r="N13" s="331">
        <v>0</v>
      </c>
      <c r="O13" s="331"/>
      <c r="P13" s="76">
        <v>0</v>
      </c>
      <c r="Q13" s="76">
        <v>173.42</v>
      </c>
      <c r="R13" s="76">
        <v>0</v>
      </c>
      <c r="S13" s="103">
        <v>269.07600000000002</v>
      </c>
      <c r="T13" s="112">
        <v>269.07600000000002</v>
      </c>
      <c r="U13" s="112">
        <v>0</v>
      </c>
    </row>
    <row r="14" spans="1:21" ht="37.5" customHeight="1">
      <c r="A14" s="342"/>
      <c r="B14" s="342"/>
      <c r="C14" s="342"/>
      <c r="D14" s="342"/>
      <c r="E14" s="155"/>
      <c r="F14" s="155"/>
      <c r="G14" s="368"/>
      <c r="H14" s="32" t="s">
        <v>21</v>
      </c>
      <c r="I14" s="320">
        <f t="shared" si="0"/>
        <v>47582.539999999994</v>
      </c>
      <c r="J14" s="321"/>
      <c r="K14" s="328">
        <v>0</v>
      </c>
      <c r="L14" s="329"/>
      <c r="M14" s="330"/>
      <c r="N14" s="331">
        <v>0</v>
      </c>
      <c r="O14" s="331"/>
      <c r="P14" s="76">
        <v>0</v>
      </c>
      <c r="Q14" s="76">
        <v>11354.2</v>
      </c>
      <c r="R14" s="76">
        <v>0</v>
      </c>
      <c r="S14" s="103">
        <v>18114.169999999998</v>
      </c>
      <c r="T14" s="112">
        <v>18114.169999999998</v>
      </c>
      <c r="U14" s="112">
        <v>0</v>
      </c>
    </row>
    <row r="15" spans="1:21" ht="37.5" customHeight="1" thickBot="1">
      <c r="A15" s="342"/>
      <c r="B15" s="342"/>
      <c r="C15" s="342"/>
      <c r="D15" s="342"/>
      <c r="E15" s="155"/>
      <c r="F15" s="155"/>
      <c r="G15" s="333"/>
      <c r="H15" s="32" t="s">
        <v>10</v>
      </c>
      <c r="I15" s="320">
        <f t="shared" si="0"/>
        <v>22863.06</v>
      </c>
      <c r="J15" s="321"/>
      <c r="K15" s="328">
        <v>0</v>
      </c>
      <c r="L15" s="329"/>
      <c r="M15" s="330"/>
      <c r="N15" s="331">
        <v>0</v>
      </c>
      <c r="O15" s="331"/>
      <c r="P15" s="76">
        <v>0</v>
      </c>
      <c r="Q15" s="76">
        <v>5814.43</v>
      </c>
      <c r="R15" s="76">
        <v>0</v>
      </c>
      <c r="S15" s="103">
        <v>8524.3150000000005</v>
      </c>
      <c r="T15" s="115">
        <v>8524.3150000000005</v>
      </c>
      <c r="U15" s="112">
        <v>0</v>
      </c>
    </row>
    <row r="16" spans="1:21" ht="37.5" customHeight="1" thickBot="1">
      <c r="A16" s="291" t="s">
        <v>14</v>
      </c>
      <c r="B16" s="306"/>
      <c r="C16" s="306"/>
      <c r="D16" s="306"/>
      <c r="E16" s="41"/>
      <c r="F16" s="336"/>
      <c r="G16" s="336"/>
      <c r="H16" s="41"/>
      <c r="I16" s="308">
        <f t="shared" si="0"/>
        <v>124141.67400000001</v>
      </c>
      <c r="J16" s="309"/>
      <c r="K16" s="308">
        <f>K15+K14+K13+K12+K11+K10+K9</f>
        <v>15956.2</v>
      </c>
      <c r="L16" s="308"/>
      <c r="M16" s="308"/>
      <c r="N16" s="308">
        <f>N15+N14+N13+N12+N11+N10+N9</f>
        <v>7452.7</v>
      </c>
      <c r="O16" s="308"/>
      <c r="P16" s="79">
        <f>P15+P14+P13+P12+P11+P10+P9</f>
        <v>6497.3410000000003</v>
      </c>
      <c r="Q16" s="79">
        <f>Q15+Q14+Q13+Q12+Q11+Q10+Q9</f>
        <v>27439.464</v>
      </c>
      <c r="R16" s="79">
        <f>R15+R14+R13+R12+R11+R10+R9</f>
        <v>5281.0969999999998</v>
      </c>
      <c r="S16" s="40">
        <f t="shared" ref="S16:T16" si="1">S15+S14+S13+S12+S11+S10+S9</f>
        <v>34607.311000000002</v>
      </c>
      <c r="T16" s="40">
        <f t="shared" si="1"/>
        <v>26907.561000000002</v>
      </c>
      <c r="U16" s="40">
        <f>U15+U14+U13+U12+U11+U10+U9</f>
        <v>0</v>
      </c>
    </row>
    <row r="17" spans="1:21" ht="39" customHeight="1">
      <c r="A17" s="310" t="s">
        <v>36</v>
      </c>
      <c r="B17" s="311"/>
      <c r="C17" s="311"/>
      <c r="D17" s="311"/>
      <c r="E17" s="311"/>
      <c r="F17" s="311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  <c r="U17" s="312"/>
    </row>
    <row r="18" spans="1:21" ht="15.75" hidden="1" customHeight="1" thickBot="1">
      <c r="A18" s="140"/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2"/>
    </row>
    <row r="19" spans="1:21" ht="15.75" hidden="1" customHeight="1" thickBot="1">
      <c r="A19" s="313"/>
      <c r="B19" s="314"/>
      <c r="C19" s="314"/>
      <c r="D19" s="314"/>
      <c r="E19" s="314"/>
      <c r="F19" s="314"/>
      <c r="G19" s="314"/>
      <c r="H19" s="314"/>
      <c r="I19" s="314"/>
      <c r="J19" s="314"/>
      <c r="K19" s="314"/>
      <c r="L19" s="314"/>
      <c r="M19" s="314"/>
      <c r="N19" s="314"/>
      <c r="O19" s="314"/>
      <c r="P19" s="314"/>
      <c r="Q19" s="314"/>
      <c r="R19" s="314"/>
      <c r="S19" s="314"/>
      <c r="T19" s="314"/>
      <c r="U19" s="315"/>
    </row>
    <row r="20" spans="1:21" ht="83.25" customHeight="1" thickBot="1">
      <c r="A20" s="342" t="s">
        <v>42</v>
      </c>
      <c r="B20" s="342"/>
      <c r="C20" s="342"/>
      <c r="D20" s="342"/>
      <c r="E20" s="159" t="s">
        <v>75</v>
      </c>
      <c r="F20" s="156" t="s">
        <v>7</v>
      </c>
      <c r="G20" s="156"/>
      <c r="H20" s="32" t="s">
        <v>8</v>
      </c>
      <c r="I20" s="320">
        <f>K20+N20+P20+Q20+R20+S20+T20+U20</f>
        <v>7058.17</v>
      </c>
      <c r="J20" s="321"/>
      <c r="K20" s="361">
        <v>1862.9</v>
      </c>
      <c r="L20" s="361"/>
      <c r="M20" s="34"/>
      <c r="N20" s="361">
        <v>0</v>
      </c>
      <c r="O20" s="361"/>
      <c r="P20" s="361">
        <v>0</v>
      </c>
      <c r="Q20" s="361">
        <v>0</v>
      </c>
      <c r="R20" s="361">
        <v>3259.0540000000001</v>
      </c>
      <c r="S20" s="361">
        <v>1936.2159999999999</v>
      </c>
      <c r="T20" s="361">
        <v>0</v>
      </c>
      <c r="U20" s="361">
        <v>0</v>
      </c>
    </row>
    <row r="21" spans="1:21" ht="15.75" hidden="1" customHeight="1" thickBot="1">
      <c r="A21" s="343"/>
      <c r="B21" s="343"/>
      <c r="C21" s="343"/>
      <c r="D21" s="343"/>
      <c r="E21" s="160"/>
      <c r="F21" s="183"/>
      <c r="G21" s="183"/>
      <c r="H21" s="35"/>
      <c r="I21" s="65"/>
      <c r="J21" s="65"/>
      <c r="K21" s="36"/>
      <c r="L21" s="37"/>
      <c r="M21" s="37"/>
      <c r="N21" s="362"/>
      <c r="O21" s="362"/>
      <c r="P21" s="362"/>
      <c r="Q21" s="362"/>
      <c r="R21" s="362"/>
      <c r="S21" s="362"/>
      <c r="T21" s="362"/>
      <c r="U21" s="362"/>
    </row>
    <row r="22" spans="1:21" ht="26.25" customHeight="1" thickBot="1">
      <c r="A22" s="291" t="s">
        <v>14</v>
      </c>
      <c r="B22" s="306"/>
      <c r="C22" s="306"/>
      <c r="D22" s="306"/>
      <c r="E22" s="41"/>
      <c r="F22" s="336"/>
      <c r="G22" s="336"/>
      <c r="H22" s="41"/>
      <c r="I22" s="308">
        <f>K22+N22+P22+Q22+R22+S22+T22+U22</f>
        <v>7058.17</v>
      </c>
      <c r="J22" s="309"/>
      <c r="K22" s="363">
        <f>K20</f>
        <v>1862.9</v>
      </c>
      <c r="L22" s="363"/>
      <c r="M22" s="363"/>
      <c r="N22" s="363">
        <f>N20</f>
        <v>0</v>
      </c>
      <c r="O22" s="363"/>
      <c r="P22" s="42">
        <f>P20</f>
        <v>0</v>
      </c>
      <c r="Q22" s="42">
        <f>Q20</f>
        <v>0</v>
      </c>
      <c r="R22" s="42">
        <f>R20</f>
        <v>3259.0540000000001</v>
      </c>
      <c r="S22" s="43">
        <f t="shared" ref="S22:T22" si="2">S20</f>
        <v>1936.2159999999999</v>
      </c>
      <c r="T22" s="43">
        <f t="shared" si="2"/>
        <v>0</v>
      </c>
      <c r="U22" s="43">
        <f>U20</f>
        <v>0</v>
      </c>
    </row>
    <row r="23" spans="1:21" ht="42" customHeight="1">
      <c r="A23" s="364" t="s">
        <v>37</v>
      </c>
      <c r="B23" s="141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141"/>
      <c r="U23" s="365"/>
    </row>
    <row r="24" spans="1:21" ht="16.5" hidden="1" customHeight="1" thickBot="1">
      <c r="A24" s="366"/>
      <c r="B24" s="314"/>
      <c r="C24" s="314"/>
      <c r="D24" s="314"/>
      <c r="E24" s="314"/>
      <c r="F24" s="314"/>
      <c r="G24" s="314"/>
      <c r="H24" s="314"/>
      <c r="I24" s="314"/>
      <c r="J24" s="314"/>
      <c r="K24" s="314"/>
      <c r="L24" s="314"/>
      <c r="M24" s="314"/>
      <c r="N24" s="314"/>
      <c r="O24" s="314"/>
      <c r="P24" s="314"/>
      <c r="Q24" s="314"/>
      <c r="R24" s="314"/>
      <c r="S24" s="314"/>
      <c r="T24" s="314"/>
      <c r="U24" s="367"/>
    </row>
    <row r="25" spans="1:21" ht="52.5" customHeight="1">
      <c r="A25" s="373" t="s">
        <v>43</v>
      </c>
      <c r="B25" s="381"/>
      <c r="C25" s="381"/>
      <c r="D25" s="382"/>
      <c r="E25" s="155" t="s">
        <v>75</v>
      </c>
      <c r="F25" s="155"/>
      <c r="G25" s="23" t="s">
        <v>7</v>
      </c>
      <c r="H25" s="38" t="s">
        <v>8</v>
      </c>
      <c r="I25" s="320">
        <f t="shared" ref="I25:I37" si="3">K25+N25+P25+Q25+R25+S25+T25+U25</f>
        <v>21218.631999999998</v>
      </c>
      <c r="J25" s="321"/>
      <c r="K25" s="322">
        <v>2473.3000000000002</v>
      </c>
      <c r="L25" s="322"/>
      <c r="M25" s="62"/>
      <c r="N25" s="322">
        <v>1897.6</v>
      </c>
      <c r="O25" s="322"/>
      <c r="P25" s="62">
        <v>2460.8240000000001</v>
      </c>
      <c r="Q25" s="62">
        <v>2810.8609999999999</v>
      </c>
      <c r="R25" s="62">
        <v>2222.748</v>
      </c>
      <c r="S25" s="102">
        <v>2549.299</v>
      </c>
      <c r="T25" s="111">
        <v>3402</v>
      </c>
      <c r="U25" s="111">
        <v>3402</v>
      </c>
    </row>
    <row r="26" spans="1:21" ht="50.25" customHeight="1">
      <c r="A26" s="369" t="s">
        <v>44</v>
      </c>
      <c r="B26" s="370"/>
      <c r="C26" s="370"/>
      <c r="D26" s="370"/>
      <c r="E26" s="326" t="s">
        <v>75</v>
      </c>
      <c r="F26" s="339"/>
      <c r="G26" s="23" t="s">
        <v>7</v>
      </c>
      <c r="H26" s="38" t="s">
        <v>8</v>
      </c>
      <c r="I26" s="379">
        <f t="shared" si="3"/>
        <v>30701.969000000001</v>
      </c>
      <c r="J26" s="380"/>
      <c r="K26" s="322">
        <v>1686.4</v>
      </c>
      <c r="L26" s="322"/>
      <c r="M26" s="62"/>
      <c r="N26" s="322">
        <v>1551.8</v>
      </c>
      <c r="O26" s="322"/>
      <c r="P26" s="62">
        <v>1120.077</v>
      </c>
      <c r="Q26" s="62">
        <v>1453.92</v>
      </c>
      <c r="R26" s="62">
        <v>2932.598</v>
      </c>
      <c r="S26" s="102">
        <v>6931.93</v>
      </c>
      <c r="T26" s="111">
        <v>7512.6220000000003</v>
      </c>
      <c r="U26" s="111">
        <v>7512.6220000000003</v>
      </c>
    </row>
    <row r="27" spans="1:21" ht="54.75" customHeight="1">
      <c r="A27" s="316" t="s">
        <v>45</v>
      </c>
      <c r="B27" s="316"/>
      <c r="C27" s="316"/>
      <c r="D27" s="371"/>
      <c r="E27" s="326" t="s">
        <v>75</v>
      </c>
      <c r="F27" s="326"/>
      <c r="G27" s="23" t="s">
        <v>7</v>
      </c>
      <c r="H27" s="38" t="s">
        <v>8</v>
      </c>
      <c r="I27" s="379">
        <f t="shared" si="3"/>
        <v>9853.1450000000004</v>
      </c>
      <c r="J27" s="380"/>
      <c r="K27" s="322">
        <v>1591</v>
      </c>
      <c r="L27" s="322"/>
      <c r="M27" s="62"/>
      <c r="N27" s="322">
        <v>1001.8</v>
      </c>
      <c r="O27" s="322"/>
      <c r="P27" s="62">
        <v>973.62400000000002</v>
      </c>
      <c r="Q27" s="62">
        <v>1057.8340000000001</v>
      </c>
      <c r="R27" s="62">
        <v>1068.999</v>
      </c>
      <c r="S27" s="102">
        <v>1189.8879999999999</v>
      </c>
      <c r="T27" s="111">
        <v>1485</v>
      </c>
      <c r="U27" s="111">
        <v>1485</v>
      </c>
    </row>
    <row r="28" spans="1:21" ht="57" customHeight="1">
      <c r="A28" s="372" t="s">
        <v>46</v>
      </c>
      <c r="B28" s="372"/>
      <c r="C28" s="372"/>
      <c r="D28" s="373"/>
      <c r="E28" s="326" t="s">
        <v>75</v>
      </c>
      <c r="F28" s="326"/>
      <c r="G28" s="23" t="s">
        <v>7</v>
      </c>
      <c r="H28" s="38" t="s">
        <v>8</v>
      </c>
      <c r="I28" s="379">
        <f t="shared" si="3"/>
        <v>5005.9969999999994</v>
      </c>
      <c r="J28" s="380"/>
      <c r="K28" s="322">
        <v>786.7</v>
      </c>
      <c r="L28" s="322"/>
      <c r="M28" s="62"/>
      <c r="N28" s="322">
        <v>788.2</v>
      </c>
      <c r="O28" s="322"/>
      <c r="P28" s="62">
        <v>470.85</v>
      </c>
      <c r="Q28" s="62">
        <v>701.14300000000003</v>
      </c>
      <c r="R28" s="62">
        <v>773.92200000000003</v>
      </c>
      <c r="S28" s="102">
        <v>376.78399999999999</v>
      </c>
      <c r="T28" s="111">
        <v>554.19899999999996</v>
      </c>
      <c r="U28" s="111">
        <v>554.19899999999996</v>
      </c>
    </row>
    <row r="29" spans="1:21" ht="102" customHeight="1">
      <c r="A29" s="372" t="s">
        <v>47</v>
      </c>
      <c r="B29" s="372"/>
      <c r="C29" s="372"/>
      <c r="D29" s="373"/>
      <c r="E29" s="326" t="s">
        <v>75</v>
      </c>
      <c r="F29" s="326"/>
      <c r="G29" s="23" t="s">
        <v>7</v>
      </c>
      <c r="H29" s="38" t="s">
        <v>10</v>
      </c>
      <c r="I29" s="379">
        <f t="shared" si="3"/>
        <v>300</v>
      </c>
      <c r="J29" s="380"/>
      <c r="K29" s="322">
        <v>300</v>
      </c>
      <c r="L29" s="322"/>
      <c r="M29" s="62"/>
      <c r="N29" s="322">
        <v>0</v>
      </c>
      <c r="O29" s="322"/>
      <c r="P29" s="62">
        <v>0</v>
      </c>
      <c r="Q29" s="62">
        <v>0</v>
      </c>
      <c r="R29" s="62">
        <v>0</v>
      </c>
      <c r="S29" s="102">
        <v>0</v>
      </c>
      <c r="T29" s="102">
        <v>0</v>
      </c>
      <c r="U29" s="62">
        <v>0</v>
      </c>
    </row>
    <row r="30" spans="1:21" ht="49.5" customHeight="1">
      <c r="A30" s="372" t="s">
        <v>70</v>
      </c>
      <c r="B30" s="372"/>
      <c r="C30" s="372"/>
      <c r="D30" s="373"/>
      <c r="E30" s="326" t="s">
        <v>75</v>
      </c>
      <c r="F30" s="326"/>
      <c r="G30" s="81" t="s">
        <v>7</v>
      </c>
      <c r="H30" s="38" t="s">
        <v>8</v>
      </c>
      <c r="I30" s="379">
        <f t="shared" si="3"/>
        <v>972.96900000000005</v>
      </c>
      <c r="J30" s="380"/>
      <c r="K30" s="322">
        <v>0</v>
      </c>
      <c r="L30" s="322"/>
      <c r="M30" s="83"/>
      <c r="N30" s="322">
        <v>0</v>
      </c>
      <c r="O30" s="322"/>
      <c r="P30" s="83">
        <v>0</v>
      </c>
      <c r="Q30" s="83">
        <v>0</v>
      </c>
      <c r="R30" s="83">
        <v>223.26900000000001</v>
      </c>
      <c r="S30" s="102">
        <v>107.1</v>
      </c>
      <c r="T30" s="102">
        <v>321.3</v>
      </c>
      <c r="U30" s="83">
        <v>321.3</v>
      </c>
    </row>
    <row r="31" spans="1:21" ht="204" customHeight="1">
      <c r="A31" s="372" t="s">
        <v>71</v>
      </c>
      <c r="B31" s="372"/>
      <c r="C31" s="372"/>
      <c r="D31" s="373"/>
      <c r="E31" s="326" t="s">
        <v>75</v>
      </c>
      <c r="F31" s="326"/>
      <c r="G31" s="81" t="s">
        <v>7</v>
      </c>
      <c r="H31" s="38" t="s">
        <v>10</v>
      </c>
      <c r="I31" s="379">
        <f t="shared" si="3"/>
        <v>135.66</v>
      </c>
      <c r="J31" s="380"/>
      <c r="K31" s="322">
        <v>0</v>
      </c>
      <c r="L31" s="322"/>
      <c r="M31" s="83"/>
      <c r="N31" s="322">
        <v>0</v>
      </c>
      <c r="O31" s="322"/>
      <c r="P31" s="83">
        <v>0</v>
      </c>
      <c r="Q31" s="83">
        <v>0</v>
      </c>
      <c r="R31" s="83">
        <v>27.3</v>
      </c>
      <c r="S31" s="102">
        <v>36.119999999999997</v>
      </c>
      <c r="T31" s="102">
        <v>36.119999999999997</v>
      </c>
      <c r="U31" s="83">
        <v>36.119999999999997</v>
      </c>
    </row>
    <row r="32" spans="1:21" ht="219" customHeight="1">
      <c r="A32" s="372" t="s">
        <v>72</v>
      </c>
      <c r="B32" s="372"/>
      <c r="C32" s="372"/>
      <c r="D32" s="373"/>
      <c r="E32" s="326" t="s">
        <v>75</v>
      </c>
      <c r="F32" s="326"/>
      <c r="G32" s="81" t="s">
        <v>7</v>
      </c>
      <c r="H32" s="38" t="s">
        <v>10</v>
      </c>
      <c r="I32" s="379">
        <f t="shared" si="3"/>
        <v>2308.4560000000001</v>
      </c>
      <c r="J32" s="380"/>
      <c r="K32" s="322">
        <v>0</v>
      </c>
      <c r="L32" s="322"/>
      <c r="M32" s="83"/>
      <c r="N32" s="322">
        <v>0</v>
      </c>
      <c r="O32" s="322"/>
      <c r="P32" s="83">
        <v>0</v>
      </c>
      <c r="Q32" s="83">
        <v>0</v>
      </c>
      <c r="R32" s="83">
        <v>303.79599999999999</v>
      </c>
      <c r="S32" s="102">
        <v>668.22</v>
      </c>
      <c r="T32" s="102">
        <v>668.22</v>
      </c>
      <c r="U32" s="83">
        <v>668.22</v>
      </c>
    </row>
    <row r="33" spans="1:22" ht="81" customHeight="1">
      <c r="A33" s="374" t="s">
        <v>73</v>
      </c>
      <c r="B33" s="370"/>
      <c r="C33" s="370"/>
      <c r="D33" s="375"/>
      <c r="E33" s="337" t="s">
        <v>75</v>
      </c>
      <c r="F33" s="337"/>
      <c r="G33" s="338" t="s">
        <v>7</v>
      </c>
      <c r="H33" s="38" t="s">
        <v>21</v>
      </c>
      <c r="I33" s="320">
        <f t="shared" si="3"/>
        <v>19073.876</v>
      </c>
      <c r="J33" s="321"/>
      <c r="K33" s="322">
        <v>0</v>
      </c>
      <c r="L33" s="322"/>
      <c r="M33" s="62"/>
      <c r="N33" s="322">
        <v>1322.2</v>
      </c>
      <c r="O33" s="322"/>
      <c r="P33" s="62">
        <v>2862.5230000000001</v>
      </c>
      <c r="Q33" s="62">
        <v>2956.1779999999999</v>
      </c>
      <c r="R33" s="83">
        <v>2924.9180000000001</v>
      </c>
      <c r="S33" s="102">
        <v>2962.0169999999998</v>
      </c>
      <c r="T33" s="102">
        <v>3105.1260000000002</v>
      </c>
      <c r="U33" s="62">
        <v>2940.9140000000002</v>
      </c>
    </row>
    <row r="34" spans="1:22" ht="21" customHeight="1">
      <c r="A34" s="376"/>
      <c r="B34" s="377"/>
      <c r="C34" s="377"/>
      <c r="D34" s="378"/>
      <c r="E34" s="326"/>
      <c r="F34" s="326"/>
      <c r="G34" s="156"/>
      <c r="H34" s="38" t="s">
        <v>10</v>
      </c>
      <c r="I34" s="320">
        <f t="shared" si="3"/>
        <v>8886.7200000000012</v>
      </c>
      <c r="J34" s="321"/>
      <c r="K34" s="322">
        <v>0</v>
      </c>
      <c r="L34" s="322"/>
      <c r="M34" s="63"/>
      <c r="N34" s="322">
        <v>594</v>
      </c>
      <c r="O34" s="322"/>
      <c r="P34" s="62">
        <v>1286.0609999999999</v>
      </c>
      <c r="Q34" s="62">
        <v>1391.1420000000001</v>
      </c>
      <c r="R34" s="83">
        <v>1376.432</v>
      </c>
      <c r="S34" s="102">
        <v>1393.89</v>
      </c>
      <c r="T34" s="102">
        <v>1461.2360000000001</v>
      </c>
      <c r="U34" s="62">
        <v>1383.9590000000001</v>
      </c>
    </row>
    <row r="35" spans="1:22" ht="22.5" customHeight="1">
      <c r="A35" s="376"/>
      <c r="B35" s="377"/>
      <c r="C35" s="377"/>
      <c r="D35" s="378"/>
      <c r="E35" s="327"/>
      <c r="F35" s="327"/>
      <c r="G35" s="183"/>
      <c r="H35" s="39" t="s">
        <v>8</v>
      </c>
      <c r="I35" s="323">
        <f t="shared" si="3"/>
        <v>363.87699999999995</v>
      </c>
      <c r="J35" s="324"/>
      <c r="K35" s="325">
        <v>0</v>
      </c>
      <c r="L35" s="325"/>
      <c r="M35" s="64"/>
      <c r="N35" s="325">
        <v>100.8</v>
      </c>
      <c r="O35" s="325"/>
      <c r="P35" s="64">
        <v>41.905000000000001</v>
      </c>
      <c r="Q35" s="64">
        <v>43.914000000000001</v>
      </c>
      <c r="R35" s="82">
        <v>43.448</v>
      </c>
      <c r="S35" s="104">
        <v>43.999000000000002</v>
      </c>
      <c r="T35" s="104">
        <v>46.125</v>
      </c>
      <c r="U35" s="64">
        <v>43.686</v>
      </c>
    </row>
    <row r="36" spans="1:22" ht="214.5" customHeight="1" thickBot="1">
      <c r="A36" s="372" t="s">
        <v>82</v>
      </c>
      <c r="B36" s="372"/>
      <c r="C36" s="372"/>
      <c r="D36" s="373"/>
      <c r="E36" s="326" t="s">
        <v>75</v>
      </c>
      <c r="F36" s="326"/>
      <c r="G36" s="122" t="s">
        <v>7</v>
      </c>
      <c r="H36" s="38" t="s">
        <v>10</v>
      </c>
      <c r="I36" s="379">
        <f t="shared" ref="I36" si="4">K36+N36+P36+Q36+R36+S36+T36+U36</f>
        <v>1085.442</v>
      </c>
      <c r="J36" s="380"/>
      <c r="K36" s="322">
        <v>0</v>
      </c>
      <c r="L36" s="322"/>
      <c r="M36" s="123"/>
      <c r="N36" s="322">
        <v>0</v>
      </c>
      <c r="O36" s="322"/>
      <c r="P36" s="123">
        <v>0</v>
      </c>
      <c r="Q36" s="123">
        <v>0</v>
      </c>
      <c r="R36" s="123">
        <v>0</v>
      </c>
      <c r="S36" s="123">
        <v>1085.442</v>
      </c>
      <c r="T36" s="123">
        <v>0</v>
      </c>
      <c r="U36" s="123">
        <v>0</v>
      </c>
    </row>
    <row r="37" spans="1:22" ht="21.75" customHeight="1" thickBot="1">
      <c r="A37" s="291" t="s">
        <v>14</v>
      </c>
      <c r="B37" s="306"/>
      <c r="C37" s="306"/>
      <c r="D37" s="304"/>
      <c r="E37" s="385"/>
      <c r="F37" s="385"/>
      <c r="G37" s="44"/>
      <c r="H37" s="45"/>
      <c r="I37" s="383">
        <f t="shared" si="3"/>
        <v>99906.743000000002</v>
      </c>
      <c r="J37" s="384"/>
      <c r="K37" s="308">
        <f>K35+K34+K33+K29+K28+K27+K26+K25</f>
        <v>6837.4000000000005</v>
      </c>
      <c r="L37" s="308"/>
      <c r="M37" s="27"/>
      <c r="N37" s="308">
        <f>N35+N34+N33+N29+N28+N27+N26+N25</f>
        <v>7256.4</v>
      </c>
      <c r="O37" s="308"/>
      <c r="P37" s="27">
        <f>P35+P34+P33+P29+P28+P27+P26+P25</f>
        <v>9215.8639999999996</v>
      </c>
      <c r="Q37" s="27">
        <f>Q35+Q34+Q33+Q29+Q28+Q27+Q26+Q25</f>
        <v>10414.992</v>
      </c>
      <c r="R37" s="27">
        <f>R35+R34+R33+R32+R31+R30+R29+R28+R27+R26+R25</f>
        <v>11897.43</v>
      </c>
      <c r="S37" s="40">
        <f>SUM(S25:S36)</f>
        <v>17344.688999999998</v>
      </c>
      <c r="T37" s="40">
        <f>SUM(T25:T35)</f>
        <v>18591.948</v>
      </c>
      <c r="U37" s="40">
        <f>SUM(U25:U35)</f>
        <v>18348.02</v>
      </c>
    </row>
    <row r="38" spans="1:22" ht="30" customHeight="1">
      <c r="A38" s="140" t="s">
        <v>77</v>
      </c>
      <c r="B38" s="14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1"/>
      <c r="O38" s="141"/>
      <c r="P38" s="141"/>
      <c r="Q38" s="141"/>
      <c r="R38" s="141"/>
      <c r="S38" s="141"/>
      <c r="T38" s="141"/>
      <c r="U38" s="142"/>
    </row>
    <row r="39" spans="1:22" ht="16.5" hidden="1" customHeight="1" thickBot="1">
      <c r="A39" s="140"/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1"/>
      <c r="T39" s="141"/>
      <c r="U39" s="142"/>
    </row>
    <row r="40" spans="1:22" ht="63" customHeight="1">
      <c r="A40" s="316" t="s">
        <v>48</v>
      </c>
      <c r="B40" s="316"/>
      <c r="C40" s="316"/>
      <c r="D40" s="316"/>
      <c r="E40" s="318" t="s">
        <v>75</v>
      </c>
      <c r="F40" s="318"/>
      <c r="G40" s="156" t="s">
        <v>7</v>
      </c>
      <c r="H40" s="25" t="s">
        <v>8</v>
      </c>
      <c r="I40" s="320">
        <f>K40+N40+P40+Q40+R40+U40</f>
        <v>2254.558</v>
      </c>
      <c r="J40" s="321"/>
      <c r="K40" s="322">
        <v>319</v>
      </c>
      <c r="L40" s="322"/>
      <c r="M40" s="62"/>
      <c r="N40" s="322">
        <v>320</v>
      </c>
      <c r="O40" s="322"/>
      <c r="P40" s="62">
        <v>317.33100000000002</v>
      </c>
      <c r="Q40" s="62">
        <v>367.6</v>
      </c>
      <c r="R40" s="62">
        <v>442.74299999999999</v>
      </c>
      <c r="S40" s="102">
        <v>489.048</v>
      </c>
      <c r="T40" s="102">
        <v>487.88400000000001</v>
      </c>
      <c r="U40" s="62">
        <v>487.88400000000001</v>
      </c>
    </row>
    <row r="41" spans="1:22" ht="20.25" customHeight="1" thickBot="1">
      <c r="A41" s="317"/>
      <c r="B41" s="317"/>
      <c r="C41" s="317"/>
      <c r="D41" s="317"/>
      <c r="E41" s="319"/>
      <c r="F41" s="319"/>
      <c r="G41" s="183"/>
      <c r="H41" s="26" t="s">
        <v>10</v>
      </c>
      <c r="I41" s="323">
        <f>K41+M41+P41+Q41+R41+U41</f>
        <v>3259.8410000000003</v>
      </c>
      <c r="J41" s="324"/>
      <c r="K41" s="325">
        <v>436.6</v>
      </c>
      <c r="L41" s="325"/>
      <c r="M41" s="325">
        <v>483.5</v>
      </c>
      <c r="N41" s="325"/>
      <c r="O41" s="325"/>
      <c r="P41" s="64">
        <v>514.05899999999997</v>
      </c>
      <c r="Q41" s="64">
        <v>622.298</v>
      </c>
      <c r="R41" s="64">
        <v>601.69200000000001</v>
      </c>
      <c r="S41" s="104">
        <v>601.69200000000001</v>
      </c>
      <c r="T41" s="104">
        <v>601.69200000000001</v>
      </c>
      <c r="U41" s="64">
        <v>601.69200000000001</v>
      </c>
      <c r="V41" s="22"/>
    </row>
    <row r="42" spans="1:22" ht="21.75" customHeight="1" thickBot="1">
      <c r="A42" s="291" t="s">
        <v>14</v>
      </c>
      <c r="B42" s="306"/>
      <c r="C42" s="306"/>
      <c r="D42" s="304"/>
      <c r="E42" s="307"/>
      <c r="F42" s="307"/>
      <c r="G42" s="46"/>
      <c r="H42" s="41"/>
      <c r="I42" s="308">
        <f>K42+M42+P42+Q42+R42+U42</f>
        <v>5514.4990000000007</v>
      </c>
      <c r="J42" s="309"/>
      <c r="K42" s="308">
        <v>755.7</v>
      </c>
      <c r="L42" s="309"/>
      <c r="M42" s="308">
        <f>M41+N40</f>
        <v>803.5</v>
      </c>
      <c r="N42" s="309"/>
      <c r="O42" s="309"/>
      <c r="P42" s="27">
        <f t="shared" ref="P42:U42" si="5">P41+P40</f>
        <v>831.39</v>
      </c>
      <c r="Q42" s="27">
        <f t="shared" si="5"/>
        <v>989.89800000000002</v>
      </c>
      <c r="R42" s="27">
        <f t="shared" si="5"/>
        <v>1044.4349999999999</v>
      </c>
      <c r="S42" s="40">
        <f t="shared" si="5"/>
        <v>1090.74</v>
      </c>
      <c r="T42" s="40">
        <f t="shared" si="5"/>
        <v>1089.576</v>
      </c>
      <c r="U42" s="40">
        <f t="shared" si="5"/>
        <v>1089.576</v>
      </c>
    </row>
    <row r="43" spans="1:22" ht="21.75" customHeight="1">
      <c r="A43" s="310" t="s">
        <v>76</v>
      </c>
      <c r="B43" s="311"/>
      <c r="C43" s="311"/>
      <c r="D43" s="311"/>
      <c r="E43" s="311"/>
      <c r="F43" s="311"/>
      <c r="G43" s="311"/>
      <c r="H43" s="311"/>
      <c r="I43" s="311"/>
      <c r="J43" s="311"/>
      <c r="K43" s="311"/>
      <c r="L43" s="311"/>
      <c r="M43" s="311"/>
      <c r="N43" s="311"/>
      <c r="O43" s="311"/>
      <c r="P43" s="311"/>
      <c r="Q43" s="311"/>
      <c r="R43" s="311"/>
      <c r="S43" s="311"/>
      <c r="T43" s="311"/>
      <c r="U43" s="312"/>
    </row>
    <row r="44" spans="1:22" ht="16.5" customHeight="1">
      <c r="A44" s="140"/>
      <c r="B44" s="14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2"/>
    </row>
    <row r="45" spans="1:22" ht="12.75" hidden="1" customHeight="1">
      <c r="A45" s="313"/>
      <c r="B45" s="314"/>
      <c r="C45" s="314"/>
      <c r="D45" s="314"/>
      <c r="E45" s="314"/>
      <c r="F45" s="314"/>
      <c r="G45" s="314"/>
      <c r="H45" s="314"/>
      <c r="I45" s="314"/>
      <c r="J45" s="314"/>
      <c r="K45" s="314"/>
      <c r="L45" s="314"/>
      <c r="M45" s="314"/>
      <c r="N45" s="314"/>
      <c r="O45" s="314"/>
      <c r="P45" s="314"/>
      <c r="Q45" s="314"/>
      <c r="R45" s="314"/>
      <c r="S45" s="314"/>
      <c r="T45" s="314"/>
      <c r="U45" s="315"/>
    </row>
    <row r="46" spans="1:22" ht="21.75" customHeight="1">
      <c r="A46" s="316" t="s">
        <v>81</v>
      </c>
      <c r="B46" s="316"/>
      <c r="C46" s="316"/>
      <c r="D46" s="316"/>
      <c r="E46" s="318" t="s">
        <v>75</v>
      </c>
      <c r="F46" s="318"/>
      <c r="G46" s="156" t="s">
        <v>7</v>
      </c>
      <c r="H46" s="117" t="s">
        <v>8</v>
      </c>
      <c r="I46" s="320">
        <f>S46</f>
        <v>734.00400000000002</v>
      </c>
      <c r="J46" s="321"/>
      <c r="K46" s="322">
        <v>0</v>
      </c>
      <c r="L46" s="322"/>
      <c r="M46" s="120"/>
      <c r="N46" s="322">
        <v>0</v>
      </c>
      <c r="O46" s="322"/>
      <c r="P46" s="120">
        <v>0</v>
      </c>
      <c r="Q46" s="120">
        <v>0</v>
      </c>
      <c r="R46" s="120">
        <v>0</v>
      </c>
      <c r="S46" s="120">
        <v>734.00400000000002</v>
      </c>
      <c r="T46" s="120">
        <v>0</v>
      </c>
      <c r="U46" s="120">
        <v>0</v>
      </c>
    </row>
    <row r="47" spans="1:22" ht="21.75" customHeight="1" thickBot="1">
      <c r="A47" s="317"/>
      <c r="B47" s="317"/>
      <c r="C47" s="317"/>
      <c r="D47" s="317"/>
      <c r="E47" s="319"/>
      <c r="F47" s="319"/>
      <c r="G47" s="183"/>
      <c r="H47" s="118" t="s">
        <v>10</v>
      </c>
      <c r="I47" s="323">
        <f>K47+M47+P47+Q47+R47+U47</f>
        <v>0</v>
      </c>
      <c r="J47" s="324"/>
      <c r="K47" s="325">
        <v>0</v>
      </c>
      <c r="L47" s="325"/>
      <c r="M47" s="325">
        <v>0</v>
      </c>
      <c r="N47" s="325"/>
      <c r="O47" s="325"/>
      <c r="P47" s="121">
        <v>0</v>
      </c>
      <c r="Q47" s="121">
        <v>0</v>
      </c>
      <c r="R47" s="121">
        <v>0</v>
      </c>
      <c r="S47" s="121">
        <v>2500</v>
      </c>
      <c r="T47" s="121">
        <v>0</v>
      </c>
      <c r="U47" s="121">
        <v>0</v>
      </c>
    </row>
    <row r="48" spans="1:22" ht="21.75" customHeight="1" thickBot="1">
      <c r="A48" s="291" t="s">
        <v>14</v>
      </c>
      <c r="B48" s="306"/>
      <c r="C48" s="306"/>
      <c r="D48" s="304"/>
      <c r="E48" s="307"/>
      <c r="F48" s="307"/>
      <c r="G48" s="46"/>
      <c r="H48" s="41"/>
      <c r="I48" s="308">
        <f>I46+I47</f>
        <v>734.00400000000002</v>
      </c>
      <c r="J48" s="309"/>
      <c r="K48" s="308">
        <f>K47+K46</f>
        <v>0</v>
      </c>
      <c r="L48" s="309"/>
      <c r="M48" s="308">
        <f>M47+N46</f>
        <v>0</v>
      </c>
      <c r="N48" s="309"/>
      <c r="O48" s="309"/>
      <c r="P48" s="119">
        <f t="shared" ref="P48:U48" si="6">P47+P46</f>
        <v>0</v>
      </c>
      <c r="Q48" s="119">
        <f t="shared" si="6"/>
        <v>0</v>
      </c>
      <c r="R48" s="119">
        <f t="shared" si="6"/>
        <v>0</v>
      </c>
      <c r="S48" s="40">
        <f t="shared" si="6"/>
        <v>3234.0039999999999</v>
      </c>
      <c r="T48" s="40">
        <f t="shared" si="6"/>
        <v>0</v>
      </c>
      <c r="U48" s="40">
        <f t="shared" si="6"/>
        <v>0</v>
      </c>
    </row>
    <row r="49" spans="1:21">
      <c r="A49" s="140" t="s">
        <v>78</v>
      </c>
      <c r="B49" s="141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142"/>
    </row>
    <row r="50" spans="1:21" ht="10.5" customHeight="1" thickBot="1">
      <c r="A50" s="140"/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141"/>
      <c r="T50" s="141"/>
      <c r="U50" s="142"/>
    </row>
    <row r="51" spans="1:21" ht="35.25" customHeight="1" thickBot="1">
      <c r="A51" s="316" t="s">
        <v>79</v>
      </c>
      <c r="B51" s="316"/>
      <c r="C51" s="316"/>
      <c r="D51" s="316"/>
      <c r="E51" s="326" t="s">
        <v>75</v>
      </c>
      <c r="F51" s="326"/>
      <c r="G51" s="156" t="s">
        <v>7</v>
      </c>
      <c r="H51" s="25" t="s">
        <v>8</v>
      </c>
      <c r="I51" s="308">
        <f>K51+N51+P51+Q51+R51+S51+T51+U51</f>
        <v>516.54499999999996</v>
      </c>
      <c r="J51" s="309"/>
      <c r="K51" s="322">
        <v>0</v>
      </c>
      <c r="L51" s="322"/>
      <c r="M51" s="62"/>
      <c r="N51" s="322">
        <v>0</v>
      </c>
      <c r="O51" s="322"/>
      <c r="P51" s="62">
        <v>516.54499999999996</v>
      </c>
      <c r="Q51" s="62">
        <v>0</v>
      </c>
      <c r="R51" s="62">
        <v>0</v>
      </c>
      <c r="S51" s="102">
        <v>0</v>
      </c>
      <c r="T51" s="102">
        <v>0</v>
      </c>
      <c r="U51" s="83">
        <v>0</v>
      </c>
    </row>
    <row r="52" spans="1:21" ht="62.25" customHeight="1" thickBot="1">
      <c r="A52" s="317"/>
      <c r="B52" s="317"/>
      <c r="C52" s="317"/>
      <c r="D52" s="317"/>
      <c r="E52" s="327"/>
      <c r="F52" s="327"/>
      <c r="G52" s="183"/>
      <c r="H52" s="26" t="s">
        <v>10</v>
      </c>
      <c r="I52" s="308">
        <f>K52+M52+P52+Q52+R52+S52+T52+U52</f>
        <v>1288.6569999999999</v>
      </c>
      <c r="J52" s="309"/>
      <c r="K52" s="325">
        <v>0</v>
      </c>
      <c r="L52" s="325"/>
      <c r="M52" s="325">
        <v>0</v>
      </c>
      <c r="N52" s="325"/>
      <c r="O52" s="325"/>
      <c r="P52" s="64">
        <v>1288.6569999999999</v>
      </c>
      <c r="Q52" s="64">
        <v>0</v>
      </c>
      <c r="R52" s="64">
        <v>0</v>
      </c>
      <c r="S52" s="104">
        <v>0</v>
      </c>
      <c r="T52" s="104">
        <v>0</v>
      </c>
      <c r="U52" s="82">
        <v>0</v>
      </c>
    </row>
    <row r="53" spans="1:21" ht="50.25" customHeight="1" thickBot="1">
      <c r="A53" s="316" t="s">
        <v>80</v>
      </c>
      <c r="B53" s="316"/>
      <c r="C53" s="316"/>
      <c r="D53" s="316"/>
      <c r="E53" s="326" t="s">
        <v>75</v>
      </c>
      <c r="F53" s="326"/>
      <c r="G53" s="156" t="s">
        <v>7</v>
      </c>
      <c r="H53" s="94" t="s">
        <v>8</v>
      </c>
      <c r="I53" s="308">
        <f>K53+N53+P53+Q53+R53+S53+T53+U53</f>
        <v>1307.6849999999999</v>
      </c>
      <c r="J53" s="309"/>
      <c r="K53" s="322">
        <v>0</v>
      </c>
      <c r="L53" s="322"/>
      <c r="M53" s="96"/>
      <c r="N53" s="322">
        <v>0</v>
      </c>
      <c r="O53" s="322"/>
      <c r="P53" s="96">
        <v>0</v>
      </c>
      <c r="Q53" s="96">
        <v>0</v>
      </c>
      <c r="R53" s="96">
        <v>0</v>
      </c>
      <c r="S53" s="102">
        <v>1307.6849999999999</v>
      </c>
      <c r="T53" s="102">
        <v>0</v>
      </c>
      <c r="U53" s="96">
        <v>0</v>
      </c>
    </row>
    <row r="54" spans="1:21" ht="53.25" customHeight="1" thickBot="1">
      <c r="A54" s="317"/>
      <c r="B54" s="317"/>
      <c r="C54" s="317"/>
      <c r="D54" s="317"/>
      <c r="E54" s="327"/>
      <c r="F54" s="327"/>
      <c r="G54" s="183"/>
      <c r="H54" s="95" t="s">
        <v>10</v>
      </c>
      <c r="I54" s="308">
        <f>K54+M54+P54+Q54+R54+S54+T54+U54</f>
        <v>2084.5709999999999</v>
      </c>
      <c r="J54" s="309"/>
      <c r="K54" s="325">
        <v>0</v>
      </c>
      <c r="L54" s="325"/>
      <c r="M54" s="325">
        <v>0</v>
      </c>
      <c r="N54" s="325"/>
      <c r="O54" s="325"/>
      <c r="P54" s="97">
        <v>0</v>
      </c>
      <c r="Q54" s="97">
        <v>0</v>
      </c>
      <c r="R54" s="97">
        <v>0</v>
      </c>
      <c r="S54" s="104">
        <v>2084.5709999999999</v>
      </c>
      <c r="T54" s="104">
        <v>0</v>
      </c>
      <c r="U54" s="97">
        <v>0</v>
      </c>
    </row>
    <row r="55" spans="1:21" ht="27.75" customHeight="1" thickBot="1">
      <c r="A55" s="291" t="s">
        <v>14</v>
      </c>
      <c r="B55" s="306"/>
      <c r="C55" s="306"/>
      <c r="D55" s="304"/>
      <c r="E55" s="307"/>
      <c r="F55" s="307"/>
      <c r="G55" s="46"/>
      <c r="H55" s="41"/>
      <c r="I55" s="308">
        <f>K55+M55+P55+Q55+R55+S55+T55+U55</f>
        <v>5197.4579999999996</v>
      </c>
      <c r="J55" s="309"/>
      <c r="K55" s="308">
        <f>K54+K53+K52+K51</f>
        <v>0</v>
      </c>
      <c r="L55" s="309"/>
      <c r="M55" s="308">
        <f>M54+N53</f>
        <v>0</v>
      </c>
      <c r="N55" s="309"/>
      <c r="O55" s="309"/>
      <c r="P55" s="98">
        <f>P54+P53+P52+P51</f>
        <v>1805.2019999999998</v>
      </c>
      <c r="Q55" s="98">
        <f>Q54+Q53</f>
        <v>0</v>
      </c>
      <c r="R55" s="98">
        <f>R54+R53</f>
        <v>0</v>
      </c>
      <c r="S55" s="40">
        <f t="shared" ref="S55:T55" si="7">S54+S53+S52+S51</f>
        <v>3392.2559999999999</v>
      </c>
      <c r="T55" s="40">
        <f t="shared" si="7"/>
        <v>0</v>
      </c>
      <c r="U55" s="40">
        <f>U54+U53+U52+U51</f>
        <v>0</v>
      </c>
    </row>
    <row r="56" spans="1:21" ht="18" customHeight="1">
      <c r="A56" s="409" t="s">
        <v>49</v>
      </c>
      <c r="B56" s="410"/>
      <c r="C56" s="410"/>
      <c r="D56" s="410"/>
      <c r="E56" s="424"/>
      <c r="F56" s="425"/>
      <c r="G56" s="413"/>
      <c r="H56" s="421"/>
      <c r="I56" s="254">
        <f>K56+M56+P56+Q56+R56+S56+T56+U56</f>
        <v>247232.86400000003</v>
      </c>
      <c r="J56" s="404"/>
      <c r="K56" s="392">
        <f>K55+K42+K37+K22+K16</f>
        <v>25412.2</v>
      </c>
      <c r="L56" s="394"/>
      <c r="M56" s="392">
        <f>M55+M42+N37+N22+N16</f>
        <v>15512.599999999999</v>
      </c>
      <c r="N56" s="393"/>
      <c r="O56" s="394"/>
      <c r="P56" s="389">
        <f t="shared" ref="P56:U56" si="8">P55+P42+P37+P22+P16</f>
        <v>18349.796999999999</v>
      </c>
      <c r="Q56" s="389">
        <f t="shared" si="8"/>
        <v>38844.353999999999</v>
      </c>
      <c r="R56" s="389">
        <f t="shared" si="8"/>
        <v>21482.016</v>
      </c>
      <c r="S56" s="389">
        <f>S55+S48+S42+S37+S22+S16</f>
        <v>61605.216</v>
      </c>
      <c r="T56" s="389">
        <f t="shared" si="8"/>
        <v>46589.085000000006</v>
      </c>
      <c r="U56" s="386">
        <f t="shared" si="8"/>
        <v>19437.596000000001</v>
      </c>
    </row>
    <row r="57" spans="1:21" ht="9" customHeight="1">
      <c r="A57" s="411"/>
      <c r="B57" s="412"/>
      <c r="C57" s="412"/>
      <c r="D57" s="412"/>
      <c r="E57" s="426"/>
      <c r="F57" s="427"/>
      <c r="G57" s="414"/>
      <c r="H57" s="422"/>
      <c r="I57" s="405"/>
      <c r="J57" s="406"/>
      <c r="K57" s="395"/>
      <c r="L57" s="397"/>
      <c r="M57" s="395"/>
      <c r="N57" s="396"/>
      <c r="O57" s="397"/>
      <c r="P57" s="390"/>
      <c r="Q57" s="390"/>
      <c r="R57" s="390"/>
      <c r="S57" s="390"/>
      <c r="T57" s="390"/>
      <c r="U57" s="387"/>
    </row>
    <row r="58" spans="1:21" ht="23.25" customHeight="1" thickBot="1">
      <c r="A58" s="401">
        <f>I56</f>
        <v>247232.86400000003</v>
      </c>
      <c r="B58" s="402"/>
      <c r="C58" s="402"/>
      <c r="D58" s="403"/>
      <c r="E58" s="428"/>
      <c r="F58" s="429"/>
      <c r="G58" s="415"/>
      <c r="H58" s="423"/>
      <c r="I58" s="407"/>
      <c r="J58" s="408"/>
      <c r="K58" s="398"/>
      <c r="L58" s="400"/>
      <c r="M58" s="398"/>
      <c r="N58" s="399"/>
      <c r="O58" s="400"/>
      <c r="P58" s="391"/>
      <c r="Q58" s="391"/>
      <c r="R58" s="391"/>
      <c r="S58" s="391"/>
      <c r="T58" s="391"/>
      <c r="U58" s="388"/>
    </row>
    <row r="59" spans="1:21" ht="0.75" customHeight="1"/>
    <row r="60" spans="1:21" hidden="1">
      <c r="I60" s="72"/>
      <c r="J60" s="72"/>
    </row>
    <row r="61" spans="1:21">
      <c r="G61" s="132"/>
      <c r="H61" s="67"/>
      <c r="I61" s="416"/>
      <c r="J61" s="416"/>
      <c r="K61" s="241"/>
      <c r="L61" s="418"/>
      <c r="M61" s="129"/>
      <c r="N61" s="241"/>
      <c r="O61" s="418"/>
      <c r="P61" s="128"/>
      <c r="Q61" s="128"/>
      <c r="R61" s="128"/>
      <c r="S61" s="128"/>
      <c r="T61" s="128"/>
      <c r="U61" s="128"/>
    </row>
    <row r="62" spans="1:21">
      <c r="G62" s="132"/>
      <c r="H62" s="67"/>
      <c r="I62" s="416"/>
      <c r="J62" s="416"/>
      <c r="K62" s="241"/>
      <c r="L62" s="418"/>
      <c r="M62" s="129"/>
      <c r="N62" s="241"/>
      <c r="O62" s="418"/>
      <c r="P62" s="128"/>
      <c r="Q62" s="128"/>
      <c r="R62" s="128"/>
      <c r="S62" s="128"/>
      <c r="T62" s="128"/>
      <c r="U62" s="128"/>
    </row>
    <row r="63" spans="1:21">
      <c r="G63" s="132"/>
      <c r="H63" s="67"/>
      <c r="I63" s="416"/>
      <c r="J63" s="416"/>
      <c r="K63" s="419"/>
      <c r="L63" s="420"/>
      <c r="M63" s="129"/>
      <c r="N63" s="241"/>
      <c r="O63" s="418"/>
      <c r="P63" s="128"/>
      <c r="Q63" s="128"/>
      <c r="R63" s="128"/>
      <c r="S63" s="128"/>
      <c r="T63" s="128"/>
      <c r="U63" s="128"/>
    </row>
    <row r="64" spans="1:21">
      <c r="G64" s="74"/>
      <c r="H64" s="67"/>
      <c r="I64" s="416"/>
      <c r="J64" s="416"/>
      <c r="K64" s="303"/>
      <c r="L64" s="417"/>
      <c r="M64" s="133"/>
      <c r="N64" s="303"/>
      <c r="O64" s="417"/>
      <c r="P64" s="130"/>
      <c r="Q64" s="130"/>
      <c r="R64" s="130"/>
      <c r="S64" s="130"/>
      <c r="T64" s="130"/>
      <c r="U64" s="130"/>
    </row>
    <row r="65" spans="7:16">
      <c r="P65" s="66"/>
    </row>
    <row r="70" spans="7:16">
      <c r="G70" s="91"/>
    </row>
  </sheetData>
  <mergeCells count="209">
    <mergeCell ref="T20:T21"/>
    <mergeCell ref="T56:T58"/>
    <mergeCell ref="S56:S58"/>
    <mergeCell ref="A32:D32"/>
    <mergeCell ref="E32:F32"/>
    <mergeCell ref="I32:J32"/>
    <mergeCell ref="K32:L32"/>
    <mergeCell ref="N32:O32"/>
    <mergeCell ref="A30:D30"/>
    <mergeCell ref="E30:F30"/>
    <mergeCell ref="I30:J30"/>
    <mergeCell ref="K30:L30"/>
    <mergeCell ref="N30:O30"/>
    <mergeCell ref="A31:D31"/>
    <mergeCell ref="E31:F31"/>
    <mergeCell ref="I31:J31"/>
    <mergeCell ref="K31:L31"/>
    <mergeCell ref="N31:O31"/>
    <mergeCell ref="H56:H58"/>
    <mergeCell ref="E56:F58"/>
    <mergeCell ref="N51:O51"/>
    <mergeCell ref="I52:J52"/>
    <mergeCell ref="K52:L52"/>
    <mergeCell ref="M41:O41"/>
    <mergeCell ref="I64:J64"/>
    <mergeCell ref="K64:L64"/>
    <mergeCell ref="N64:O64"/>
    <mergeCell ref="I61:J61"/>
    <mergeCell ref="I62:J62"/>
    <mergeCell ref="I63:J63"/>
    <mergeCell ref="K61:L61"/>
    <mergeCell ref="K62:L62"/>
    <mergeCell ref="K63:L63"/>
    <mergeCell ref="N61:O61"/>
    <mergeCell ref="N62:O62"/>
    <mergeCell ref="N63:O63"/>
    <mergeCell ref="Q1:U1"/>
    <mergeCell ref="U56:U58"/>
    <mergeCell ref="R56:R58"/>
    <mergeCell ref="Q56:Q58"/>
    <mergeCell ref="P56:P58"/>
    <mergeCell ref="M56:O58"/>
    <mergeCell ref="A58:D58"/>
    <mergeCell ref="K56:L58"/>
    <mergeCell ref="I56:J58"/>
    <mergeCell ref="A56:D57"/>
    <mergeCell ref="G56:G58"/>
    <mergeCell ref="M52:O52"/>
    <mergeCell ref="I54:J54"/>
    <mergeCell ref="K54:L54"/>
    <mergeCell ref="M54:O54"/>
    <mergeCell ref="A42:D42"/>
    <mergeCell ref="A49:U50"/>
    <mergeCell ref="A51:D52"/>
    <mergeCell ref="E51:F52"/>
    <mergeCell ref="G51:G52"/>
    <mergeCell ref="I16:J16"/>
    <mergeCell ref="K16:M16"/>
    <mergeCell ref="I51:J51"/>
    <mergeCell ref="K51:L51"/>
    <mergeCell ref="M42:O42"/>
    <mergeCell ref="I41:J41"/>
    <mergeCell ref="I42:J42"/>
    <mergeCell ref="K41:L41"/>
    <mergeCell ref="K42:L42"/>
    <mergeCell ref="N35:O35"/>
    <mergeCell ref="A37:D37"/>
    <mergeCell ref="K37:L37"/>
    <mergeCell ref="I37:J37"/>
    <mergeCell ref="N37:O37"/>
    <mergeCell ref="E42:F42"/>
    <mergeCell ref="A40:D41"/>
    <mergeCell ref="I40:J40"/>
    <mergeCell ref="K40:L40"/>
    <mergeCell ref="N40:O40"/>
    <mergeCell ref="E40:F41"/>
    <mergeCell ref="G40:G41"/>
    <mergeCell ref="E37:F37"/>
    <mergeCell ref="A38:U39"/>
    <mergeCell ref="A36:D36"/>
    <mergeCell ref="E36:F36"/>
    <mergeCell ref="I36:J36"/>
    <mergeCell ref="K36:L36"/>
    <mergeCell ref="N36:O36"/>
    <mergeCell ref="N26:O26"/>
    <mergeCell ref="N27:O27"/>
    <mergeCell ref="N28:O28"/>
    <mergeCell ref="N29:O29"/>
    <mergeCell ref="N33:O33"/>
    <mergeCell ref="K25:L25"/>
    <mergeCell ref="K26:L26"/>
    <mergeCell ref="K27:L27"/>
    <mergeCell ref="K28:L28"/>
    <mergeCell ref="K29:L29"/>
    <mergeCell ref="K33:L33"/>
    <mergeCell ref="A26:D26"/>
    <mergeCell ref="A27:D27"/>
    <mergeCell ref="A28:D28"/>
    <mergeCell ref="A29:D29"/>
    <mergeCell ref="A33:D35"/>
    <mergeCell ref="I25:J25"/>
    <mergeCell ref="I26:J26"/>
    <mergeCell ref="I27:J27"/>
    <mergeCell ref="I9:J9"/>
    <mergeCell ref="I28:J28"/>
    <mergeCell ref="I29:J29"/>
    <mergeCell ref="A17:U19"/>
    <mergeCell ref="A20:D21"/>
    <mergeCell ref="E20:E21"/>
    <mergeCell ref="I20:J20"/>
    <mergeCell ref="I22:J22"/>
    <mergeCell ref="K20:L20"/>
    <mergeCell ref="K22:M22"/>
    <mergeCell ref="A22:D22"/>
    <mergeCell ref="A25:D25"/>
    <mergeCell ref="F22:G22"/>
    <mergeCell ref="N20:O21"/>
    <mergeCell ref="P20:P21"/>
    <mergeCell ref="Q20:Q21"/>
    <mergeCell ref="R20:R21"/>
    <mergeCell ref="U20:U21"/>
    <mergeCell ref="F20:G21"/>
    <mergeCell ref="N22:O22"/>
    <mergeCell ref="E25:F25"/>
    <mergeCell ref="A23:U24"/>
    <mergeCell ref="A13:D15"/>
    <mergeCell ref="K9:M9"/>
    <mergeCell ref="K10:M10"/>
    <mergeCell ref="K11:M11"/>
    <mergeCell ref="K12:M12"/>
    <mergeCell ref="N25:O25"/>
    <mergeCell ref="N16:O16"/>
    <mergeCell ref="A16:D16"/>
    <mergeCell ref="E13:F15"/>
    <mergeCell ref="G13:G15"/>
    <mergeCell ref="I13:J13"/>
    <mergeCell ref="K13:M13"/>
    <mergeCell ref="N13:O13"/>
    <mergeCell ref="I14:J14"/>
    <mergeCell ref="K14:M14"/>
    <mergeCell ref="N14:O14"/>
    <mergeCell ref="N15:O15"/>
    <mergeCell ref="S20:S21"/>
    <mergeCell ref="A2:U4"/>
    <mergeCell ref="A9:D9"/>
    <mergeCell ref="A10:D11"/>
    <mergeCell ref="A12:D12"/>
    <mergeCell ref="N9:O9"/>
    <mergeCell ref="K5:U5"/>
    <mergeCell ref="K6:M6"/>
    <mergeCell ref="N6:O6"/>
    <mergeCell ref="A7:U8"/>
    <mergeCell ref="E9:F9"/>
    <mergeCell ref="A5:A6"/>
    <mergeCell ref="B5:D6"/>
    <mergeCell ref="E5:F6"/>
    <mergeCell ref="G5:G6"/>
    <mergeCell ref="H5:H6"/>
    <mergeCell ref="I5:J6"/>
    <mergeCell ref="K34:L34"/>
    <mergeCell ref="K15:M15"/>
    <mergeCell ref="I15:J15"/>
    <mergeCell ref="N10:O10"/>
    <mergeCell ref="N11:O11"/>
    <mergeCell ref="E12:F12"/>
    <mergeCell ref="N12:O12"/>
    <mergeCell ref="E10:F11"/>
    <mergeCell ref="G10:G11"/>
    <mergeCell ref="I10:J10"/>
    <mergeCell ref="I11:J11"/>
    <mergeCell ref="I12:J12"/>
    <mergeCell ref="F16:G16"/>
    <mergeCell ref="I33:J33"/>
    <mergeCell ref="I34:J34"/>
    <mergeCell ref="E33:F35"/>
    <mergeCell ref="G33:G35"/>
    <mergeCell ref="I35:J35"/>
    <mergeCell ref="E28:F28"/>
    <mergeCell ref="E29:F29"/>
    <mergeCell ref="E26:F26"/>
    <mergeCell ref="E27:F27"/>
    <mergeCell ref="K35:L35"/>
    <mergeCell ref="N34:O34"/>
    <mergeCell ref="A53:D54"/>
    <mergeCell ref="E53:F54"/>
    <mergeCell ref="G53:G54"/>
    <mergeCell ref="I53:J53"/>
    <mergeCell ref="K53:L53"/>
    <mergeCell ref="N53:O53"/>
    <mergeCell ref="A55:D55"/>
    <mergeCell ref="E55:F55"/>
    <mergeCell ref="I55:J55"/>
    <mergeCell ref="K55:L55"/>
    <mergeCell ref="M55:O55"/>
    <mergeCell ref="A48:D48"/>
    <mergeCell ref="E48:F48"/>
    <mergeCell ref="I48:J48"/>
    <mergeCell ref="K48:L48"/>
    <mergeCell ref="M48:O48"/>
    <mergeCell ref="A43:U45"/>
    <mergeCell ref="A46:D47"/>
    <mergeCell ref="E46:F47"/>
    <mergeCell ref="G46:G47"/>
    <mergeCell ref="I46:J46"/>
    <mergeCell ref="K46:L46"/>
    <mergeCell ref="N46:O46"/>
    <mergeCell ref="I47:J47"/>
    <mergeCell ref="K47:L47"/>
    <mergeCell ref="M47:O47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0" verticalDpi="0" r:id="rId1"/>
  <rowBreaks count="1" manualBreakCount="1">
    <brk id="36" max="20" man="1"/>
  </rowBreaks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T24"/>
  <sheetViews>
    <sheetView tabSelected="1" view="pageBreakPreview" topLeftCell="A13" zoomScale="98" zoomScaleNormal="100" zoomScaleSheetLayoutView="98" workbookViewId="0">
      <selection activeCell="N24" sqref="N24"/>
    </sheetView>
  </sheetViews>
  <sheetFormatPr defaultRowHeight="15"/>
  <cols>
    <col min="2" max="2" width="21.28515625" customWidth="1"/>
    <col min="3" max="3" width="10.5703125" customWidth="1"/>
    <col min="4" max="4" width="14.42578125" customWidth="1"/>
    <col min="7" max="7" width="4.42578125" customWidth="1"/>
    <col min="9" max="9" width="4.28515625" customWidth="1"/>
    <col min="10" max="11" width="10.140625" customWidth="1"/>
    <col min="12" max="12" width="9.7109375" customWidth="1"/>
    <col min="13" max="16" width="10" customWidth="1"/>
  </cols>
  <sheetData>
    <row r="1" spans="1:20" ht="19.5" customHeight="1">
      <c r="L1" s="269" t="s">
        <v>67</v>
      </c>
      <c r="M1" s="269"/>
      <c r="N1" s="269"/>
      <c r="O1" s="269"/>
      <c r="P1" s="269"/>
    </row>
    <row r="2" spans="1:20" ht="15.75" customHeight="1">
      <c r="A2" s="474" t="s">
        <v>62</v>
      </c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  <c r="N2" s="474"/>
      <c r="O2" s="474"/>
      <c r="P2" s="474"/>
    </row>
    <row r="3" spans="1:20" ht="15.75" customHeight="1">
      <c r="A3" s="474"/>
      <c r="B3" s="474"/>
      <c r="C3" s="474"/>
      <c r="D3" s="474"/>
      <c r="E3" s="474"/>
      <c r="F3" s="474"/>
      <c r="G3" s="474"/>
      <c r="H3" s="474"/>
      <c r="I3" s="474"/>
      <c r="J3" s="474"/>
      <c r="K3" s="474"/>
      <c r="L3" s="474"/>
      <c r="M3" s="474"/>
      <c r="N3" s="474"/>
      <c r="O3" s="474"/>
      <c r="P3" s="474"/>
    </row>
    <row r="4" spans="1:20" ht="18.75" customHeight="1" thickBot="1">
      <c r="A4" s="475"/>
      <c r="B4" s="475"/>
      <c r="C4" s="475"/>
      <c r="D4" s="475"/>
      <c r="E4" s="475"/>
      <c r="F4" s="475"/>
      <c r="G4" s="475"/>
      <c r="H4" s="475"/>
      <c r="I4" s="475"/>
      <c r="J4" s="475"/>
      <c r="K4" s="475"/>
      <c r="L4" s="475"/>
      <c r="M4" s="475"/>
      <c r="N4" s="475"/>
      <c r="O4" s="475"/>
      <c r="P4" s="475"/>
    </row>
    <row r="5" spans="1:20" ht="48" customHeight="1">
      <c r="A5" s="476" t="s">
        <v>64</v>
      </c>
      <c r="B5" s="445" t="s">
        <v>59</v>
      </c>
      <c r="C5" s="476" t="s">
        <v>63</v>
      </c>
      <c r="D5" s="445" t="s">
        <v>1</v>
      </c>
      <c r="E5" s="476" t="s">
        <v>2</v>
      </c>
      <c r="F5" s="448" t="s">
        <v>3</v>
      </c>
      <c r="G5" s="449"/>
      <c r="H5" s="479" t="s">
        <v>60</v>
      </c>
      <c r="I5" s="480"/>
      <c r="J5" s="480"/>
      <c r="K5" s="480"/>
      <c r="L5" s="480"/>
      <c r="M5" s="480"/>
      <c r="N5" s="480"/>
      <c r="O5" s="480"/>
      <c r="P5" s="481"/>
      <c r="Q5" s="490"/>
      <c r="R5" s="473"/>
      <c r="S5" s="473"/>
      <c r="T5" s="29"/>
    </row>
    <row r="6" spans="1:20" ht="15.75" customHeight="1" thickBot="1">
      <c r="A6" s="477"/>
      <c r="B6" s="446"/>
      <c r="C6" s="477"/>
      <c r="D6" s="446"/>
      <c r="E6" s="477"/>
      <c r="F6" s="450"/>
      <c r="G6" s="451"/>
      <c r="H6" s="482"/>
      <c r="I6" s="483"/>
      <c r="J6" s="483"/>
      <c r="K6" s="483"/>
      <c r="L6" s="483"/>
      <c r="M6" s="483"/>
      <c r="N6" s="483"/>
      <c r="O6" s="483"/>
      <c r="P6" s="484"/>
      <c r="Q6" s="490"/>
      <c r="R6" s="473"/>
      <c r="S6" s="473"/>
      <c r="T6" s="29"/>
    </row>
    <row r="7" spans="1:20" ht="15.75" customHeight="1" thickBot="1">
      <c r="A7" s="478"/>
      <c r="B7" s="447"/>
      <c r="C7" s="478"/>
      <c r="D7" s="447"/>
      <c r="E7" s="478"/>
      <c r="F7" s="452"/>
      <c r="G7" s="453"/>
      <c r="H7" s="491">
        <v>2019</v>
      </c>
      <c r="I7" s="492"/>
      <c r="J7" s="30">
        <v>2020</v>
      </c>
      <c r="K7" s="30">
        <v>2021</v>
      </c>
      <c r="L7" s="30">
        <v>2022</v>
      </c>
      <c r="M7" s="30">
        <v>2023</v>
      </c>
      <c r="N7" s="108">
        <v>2024</v>
      </c>
      <c r="O7" s="108">
        <v>2025</v>
      </c>
      <c r="P7" s="30">
        <v>2026</v>
      </c>
      <c r="Q7" s="490"/>
      <c r="R7" s="473"/>
      <c r="S7" s="473"/>
      <c r="T7" s="29"/>
    </row>
    <row r="8" spans="1:20" ht="37.5" customHeight="1">
      <c r="A8" s="454" t="s">
        <v>61</v>
      </c>
      <c r="B8" s="455"/>
      <c r="C8" s="455"/>
      <c r="D8" s="455"/>
      <c r="E8" s="455"/>
      <c r="F8" s="455"/>
      <c r="G8" s="455"/>
      <c r="H8" s="455"/>
      <c r="I8" s="455"/>
      <c r="J8" s="455"/>
      <c r="K8" s="455"/>
      <c r="L8" s="455"/>
      <c r="M8" s="455"/>
      <c r="N8" s="455"/>
      <c r="O8" s="455"/>
      <c r="P8" s="456"/>
      <c r="Q8" s="490"/>
      <c r="R8" s="473"/>
      <c r="S8" s="473"/>
      <c r="T8" s="29"/>
    </row>
    <row r="9" spans="1:20" ht="31.5" customHeight="1">
      <c r="A9" s="457" t="s">
        <v>66</v>
      </c>
      <c r="B9" s="458"/>
      <c r="C9" s="155" t="s">
        <v>75</v>
      </c>
      <c r="D9" s="156" t="s">
        <v>7</v>
      </c>
      <c r="E9" s="461" t="s">
        <v>8</v>
      </c>
      <c r="F9" s="433">
        <f>H9+J9+K9+L9+M9+N9+O9+P9</f>
        <v>1671.779</v>
      </c>
      <c r="G9" s="433"/>
      <c r="H9" s="431">
        <v>149.1</v>
      </c>
      <c r="I9" s="431"/>
      <c r="J9" s="431">
        <v>170.8</v>
      </c>
      <c r="K9" s="431">
        <v>212</v>
      </c>
      <c r="L9" s="431">
        <v>202.94</v>
      </c>
      <c r="M9" s="431">
        <v>204.23400000000001</v>
      </c>
      <c r="N9" s="431">
        <v>202.70500000000001</v>
      </c>
      <c r="O9" s="431">
        <v>265</v>
      </c>
      <c r="P9" s="431">
        <v>265</v>
      </c>
      <c r="Q9" s="485"/>
      <c r="R9" s="486"/>
      <c r="S9" s="493"/>
      <c r="T9" s="473"/>
    </row>
    <row r="10" spans="1:20" ht="32.25" customHeight="1">
      <c r="A10" s="459"/>
      <c r="B10" s="460"/>
      <c r="C10" s="205"/>
      <c r="D10" s="183"/>
      <c r="E10" s="462"/>
      <c r="F10" s="434"/>
      <c r="G10" s="434"/>
      <c r="H10" s="432"/>
      <c r="I10" s="432"/>
      <c r="J10" s="432"/>
      <c r="K10" s="432"/>
      <c r="L10" s="432"/>
      <c r="M10" s="432"/>
      <c r="N10" s="432"/>
      <c r="O10" s="432"/>
      <c r="P10" s="432"/>
      <c r="Q10" s="485"/>
      <c r="R10" s="486"/>
      <c r="S10" s="493"/>
      <c r="T10" s="473"/>
    </row>
    <row r="11" spans="1:20" ht="213" customHeight="1">
      <c r="A11" s="440" t="s">
        <v>68</v>
      </c>
      <c r="B11" s="440"/>
      <c r="C11" s="114" t="s">
        <v>75</v>
      </c>
      <c r="D11" s="84" t="s">
        <v>7</v>
      </c>
      <c r="E11" s="89" t="s">
        <v>8</v>
      </c>
      <c r="F11" s="434">
        <f>H11+J11+K11+L11+M11+P11</f>
        <v>0</v>
      </c>
      <c r="G11" s="434"/>
      <c r="H11" s="443">
        <v>0</v>
      </c>
      <c r="I11" s="443"/>
      <c r="J11" s="85">
        <v>0</v>
      </c>
      <c r="K11" s="85">
        <v>0</v>
      </c>
      <c r="L11" s="85">
        <v>0</v>
      </c>
      <c r="M11" s="85">
        <v>0</v>
      </c>
      <c r="N11" s="107">
        <v>0</v>
      </c>
      <c r="O11" s="107">
        <v>0</v>
      </c>
      <c r="P11" s="85">
        <v>0</v>
      </c>
      <c r="Q11" s="69"/>
      <c r="R11" s="70"/>
      <c r="S11" s="71"/>
      <c r="T11" s="68"/>
    </row>
    <row r="12" spans="1:20" ht="23.25" customHeight="1" thickBot="1">
      <c r="A12" s="444" t="s">
        <v>14</v>
      </c>
      <c r="B12" s="444"/>
      <c r="C12" s="92"/>
      <c r="D12" s="92"/>
      <c r="E12" s="92"/>
      <c r="F12" s="379">
        <f>H12+J12+K12+L12+M12+N12+O12+P12</f>
        <v>1671.779</v>
      </c>
      <c r="G12" s="379"/>
      <c r="H12" s="430">
        <f>H11+H9</f>
        <v>149.1</v>
      </c>
      <c r="I12" s="430"/>
      <c r="J12" s="93">
        <f>J11+J9</f>
        <v>170.8</v>
      </c>
      <c r="K12" s="93">
        <f>K11+K9</f>
        <v>212</v>
      </c>
      <c r="L12" s="93">
        <f>L11+L9</f>
        <v>202.94</v>
      </c>
      <c r="M12" s="93">
        <f>M11+M9</f>
        <v>204.23400000000001</v>
      </c>
      <c r="N12" s="93">
        <f t="shared" ref="N12:O12" si="0">N11+N9</f>
        <v>202.70500000000001</v>
      </c>
      <c r="O12" s="93">
        <f t="shared" si="0"/>
        <v>265</v>
      </c>
      <c r="P12" s="93">
        <f>P11+P9</f>
        <v>265</v>
      </c>
      <c r="Q12" s="87"/>
      <c r="R12" s="88"/>
      <c r="S12" s="90"/>
      <c r="T12" s="86"/>
    </row>
    <row r="13" spans="1:20" ht="23.25" customHeight="1">
      <c r="A13" s="454" t="s">
        <v>83</v>
      </c>
      <c r="B13" s="455"/>
      <c r="C13" s="455"/>
      <c r="D13" s="455"/>
      <c r="E13" s="455"/>
      <c r="F13" s="455"/>
      <c r="G13" s="455"/>
      <c r="H13" s="455"/>
      <c r="I13" s="455"/>
      <c r="J13" s="455"/>
      <c r="K13" s="455"/>
      <c r="L13" s="455"/>
      <c r="M13" s="455"/>
      <c r="N13" s="455"/>
      <c r="O13" s="455"/>
      <c r="P13" s="456"/>
      <c r="Q13" s="125"/>
      <c r="R13" s="126"/>
      <c r="S13" s="127"/>
      <c r="T13" s="124"/>
    </row>
    <row r="14" spans="1:20" ht="23.25" customHeight="1">
      <c r="A14" s="457" t="s">
        <v>84</v>
      </c>
      <c r="B14" s="458"/>
      <c r="C14" s="155" t="s">
        <v>75</v>
      </c>
      <c r="D14" s="156" t="s">
        <v>7</v>
      </c>
      <c r="E14" s="461" t="s">
        <v>21</v>
      </c>
      <c r="F14" s="433">
        <f>H14+J14+K14+L14+M14+N14+O14+P14</f>
        <v>234.36</v>
      </c>
      <c r="G14" s="433"/>
      <c r="H14" s="431">
        <v>0</v>
      </c>
      <c r="I14" s="431"/>
      <c r="J14" s="431">
        <v>0</v>
      </c>
      <c r="K14" s="431">
        <v>0</v>
      </c>
      <c r="L14" s="431">
        <v>0</v>
      </c>
      <c r="M14" s="431">
        <v>0</v>
      </c>
      <c r="N14" s="431">
        <v>234.36</v>
      </c>
      <c r="O14" s="431">
        <v>0</v>
      </c>
      <c r="P14" s="431">
        <v>0</v>
      </c>
      <c r="Q14" s="125"/>
      <c r="R14" s="126"/>
      <c r="S14" s="127"/>
      <c r="T14" s="124"/>
    </row>
    <row r="15" spans="1:20" ht="240.75" customHeight="1">
      <c r="A15" s="459"/>
      <c r="B15" s="460"/>
      <c r="C15" s="205"/>
      <c r="D15" s="183"/>
      <c r="E15" s="462"/>
      <c r="F15" s="434"/>
      <c r="G15" s="434"/>
      <c r="H15" s="432"/>
      <c r="I15" s="432"/>
      <c r="J15" s="432"/>
      <c r="K15" s="432"/>
      <c r="L15" s="432"/>
      <c r="M15" s="432"/>
      <c r="N15" s="432"/>
      <c r="O15" s="432"/>
      <c r="P15" s="432"/>
      <c r="Q15" s="125"/>
      <c r="R15" s="126"/>
      <c r="S15" s="127"/>
      <c r="T15" s="124"/>
    </row>
    <row r="16" spans="1:20" ht="45" customHeight="1">
      <c r="A16" s="444" t="s">
        <v>14</v>
      </c>
      <c r="B16" s="444"/>
      <c r="C16" s="92"/>
      <c r="D16" s="92"/>
      <c r="E16" s="92"/>
      <c r="F16" s="379">
        <f>H16+J16+K16+L16+M16+N16+O16+P16</f>
        <v>234.36</v>
      </c>
      <c r="G16" s="379"/>
      <c r="H16" s="430">
        <f>H14</f>
        <v>0</v>
      </c>
      <c r="I16" s="430"/>
      <c r="J16" s="93">
        <f t="shared" ref="J16:P16" si="1">J14</f>
        <v>0</v>
      </c>
      <c r="K16" s="93">
        <f t="shared" si="1"/>
        <v>0</v>
      </c>
      <c r="L16" s="93">
        <f t="shared" si="1"/>
        <v>0</v>
      </c>
      <c r="M16" s="93">
        <f t="shared" si="1"/>
        <v>0</v>
      </c>
      <c r="N16" s="93">
        <f t="shared" si="1"/>
        <v>234.36</v>
      </c>
      <c r="O16" s="93">
        <f t="shared" si="1"/>
        <v>0</v>
      </c>
      <c r="P16" s="93">
        <f t="shared" si="1"/>
        <v>0</v>
      </c>
      <c r="Q16" s="87"/>
      <c r="R16" s="88"/>
      <c r="S16" s="90"/>
      <c r="T16" s="86"/>
    </row>
    <row r="17" spans="1:20" ht="33.75" customHeight="1">
      <c r="A17" s="437" t="s">
        <v>86</v>
      </c>
      <c r="B17" s="438"/>
      <c r="C17" s="438"/>
      <c r="D17" s="438"/>
      <c r="E17" s="438"/>
      <c r="F17" s="438"/>
      <c r="G17" s="438"/>
      <c r="H17" s="438"/>
      <c r="I17" s="438"/>
      <c r="J17" s="438"/>
      <c r="K17" s="438"/>
      <c r="L17" s="438"/>
      <c r="M17" s="438"/>
      <c r="N17" s="438"/>
      <c r="O17" s="438"/>
      <c r="P17" s="439"/>
      <c r="Q17" s="125"/>
      <c r="R17" s="126"/>
      <c r="S17" s="127"/>
      <c r="T17" s="124"/>
    </row>
    <row r="18" spans="1:20" ht="106.5" customHeight="1">
      <c r="A18" s="440" t="s">
        <v>85</v>
      </c>
      <c r="B18" s="440"/>
      <c r="C18" s="114" t="s">
        <v>75</v>
      </c>
      <c r="D18" s="84" t="s">
        <v>7</v>
      </c>
      <c r="E18" s="89" t="s">
        <v>21</v>
      </c>
      <c r="F18" s="441">
        <f>H18+J18+K18+L18+M18+N18+O18+P18</f>
        <v>8082.6850000000004</v>
      </c>
      <c r="G18" s="442"/>
      <c r="H18" s="443">
        <v>0</v>
      </c>
      <c r="I18" s="443"/>
      <c r="J18" s="85">
        <v>0</v>
      </c>
      <c r="K18" s="85">
        <v>0</v>
      </c>
      <c r="L18" s="85">
        <v>570.25900000000001</v>
      </c>
      <c r="M18" s="85">
        <v>1804.873</v>
      </c>
      <c r="N18" s="107">
        <v>1779.2090000000001</v>
      </c>
      <c r="O18" s="107">
        <v>1779.2090000000001</v>
      </c>
      <c r="P18" s="85">
        <v>2149.1350000000002</v>
      </c>
      <c r="Q18" s="87"/>
      <c r="R18" s="88"/>
      <c r="S18" s="90"/>
      <c r="T18" s="86"/>
    </row>
    <row r="19" spans="1:20" ht="23.25" customHeight="1">
      <c r="A19" s="444" t="s">
        <v>14</v>
      </c>
      <c r="B19" s="444"/>
      <c r="C19" s="92"/>
      <c r="D19" s="92"/>
      <c r="E19" s="92"/>
      <c r="F19" s="435">
        <f>H19+J19+K19+L19+M19+N19+O19+P19</f>
        <v>8082.6850000000004</v>
      </c>
      <c r="G19" s="436"/>
      <c r="H19" s="430">
        <f>H18</f>
        <v>0</v>
      </c>
      <c r="I19" s="430"/>
      <c r="J19" s="93">
        <f>J18</f>
        <v>0</v>
      </c>
      <c r="K19" s="93">
        <f>K18</f>
        <v>0</v>
      </c>
      <c r="L19" s="93">
        <f>L18</f>
        <v>570.25900000000001</v>
      </c>
      <c r="M19" s="93">
        <f>M18</f>
        <v>1804.873</v>
      </c>
      <c r="N19" s="93">
        <f t="shared" ref="N19:O19" si="2">N18</f>
        <v>1779.2090000000001</v>
      </c>
      <c r="O19" s="93">
        <f t="shared" si="2"/>
        <v>1779.2090000000001</v>
      </c>
      <c r="P19" s="93">
        <f>P18</f>
        <v>2149.1350000000002</v>
      </c>
      <c r="Q19" s="87"/>
      <c r="R19" s="88"/>
      <c r="S19" s="90"/>
      <c r="T19" s="86"/>
    </row>
    <row r="20" spans="1:20" ht="24.75" customHeight="1">
      <c r="A20" s="466" t="s">
        <v>65</v>
      </c>
      <c r="B20" s="467"/>
      <c r="C20" s="467"/>
      <c r="D20" s="467"/>
      <c r="E20" s="463"/>
      <c r="F20" s="405">
        <f>H20+J20+K20+L20+M20+N20+O20+P20</f>
        <v>9988.8240000000005</v>
      </c>
      <c r="G20" s="259"/>
      <c r="H20" s="472">
        <f>H19+H16+H12</f>
        <v>149.1</v>
      </c>
      <c r="I20" s="472"/>
      <c r="J20" s="472">
        <f t="shared" ref="J20:P20" si="3">J19+J16+J12</f>
        <v>170.8</v>
      </c>
      <c r="K20" s="472">
        <f t="shared" si="3"/>
        <v>212</v>
      </c>
      <c r="L20" s="472">
        <f t="shared" si="3"/>
        <v>773.19900000000007</v>
      </c>
      <c r="M20" s="472">
        <f t="shared" si="3"/>
        <v>2009.107</v>
      </c>
      <c r="N20" s="487">
        <f t="shared" si="3"/>
        <v>2216.2739999999999</v>
      </c>
      <c r="O20" s="487">
        <f t="shared" si="3"/>
        <v>2044.2090000000001</v>
      </c>
      <c r="P20" s="487">
        <f t="shared" si="3"/>
        <v>2414.1350000000002</v>
      </c>
      <c r="Q20" s="494"/>
      <c r="R20" s="473"/>
      <c r="S20" s="473"/>
      <c r="T20" s="473"/>
    </row>
    <row r="21" spans="1:20" ht="16.5" customHeight="1">
      <c r="A21" s="468">
        <f>F20</f>
        <v>9988.8240000000005</v>
      </c>
      <c r="B21" s="469"/>
      <c r="C21" s="469"/>
      <c r="D21" s="469"/>
      <c r="E21" s="464"/>
      <c r="F21" s="257"/>
      <c r="G21" s="259"/>
      <c r="H21" s="263"/>
      <c r="I21" s="263"/>
      <c r="J21" s="263"/>
      <c r="K21" s="263"/>
      <c r="L21" s="263"/>
      <c r="M21" s="263"/>
      <c r="N21" s="488"/>
      <c r="O21" s="488"/>
      <c r="P21" s="488"/>
      <c r="Q21" s="494"/>
      <c r="R21" s="473"/>
      <c r="S21" s="473"/>
      <c r="T21" s="473"/>
    </row>
    <row r="22" spans="1:20" ht="12.75" customHeight="1" thickBot="1">
      <c r="A22" s="470"/>
      <c r="B22" s="471"/>
      <c r="C22" s="471"/>
      <c r="D22" s="471"/>
      <c r="E22" s="465"/>
      <c r="F22" s="260"/>
      <c r="G22" s="262"/>
      <c r="H22" s="264"/>
      <c r="I22" s="264"/>
      <c r="J22" s="264"/>
      <c r="K22" s="264"/>
      <c r="L22" s="264"/>
      <c r="M22" s="264"/>
      <c r="N22" s="489"/>
      <c r="O22" s="489"/>
      <c r="P22" s="489"/>
      <c r="Q22" s="494"/>
      <c r="R22" s="473"/>
      <c r="S22" s="473"/>
      <c r="T22" s="473"/>
    </row>
    <row r="24" spans="1:20">
      <c r="N24" s="66"/>
    </row>
  </sheetData>
  <mergeCells count="76">
    <mergeCell ref="O20:O22"/>
    <mergeCell ref="N20:N22"/>
    <mergeCell ref="Q5:S5"/>
    <mergeCell ref="Q6:S6"/>
    <mergeCell ref="H7:I7"/>
    <mergeCell ref="Q7:S7"/>
    <mergeCell ref="S9:S10"/>
    <mergeCell ref="O9:O10"/>
    <mergeCell ref="N9:N10"/>
    <mergeCell ref="Q20:Q22"/>
    <mergeCell ref="R20:S22"/>
    <mergeCell ref="J14:J15"/>
    <mergeCell ref="K14:K15"/>
    <mergeCell ref="L14:L15"/>
    <mergeCell ref="M14:M15"/>
    <mergeCell ref="N14:N15"/>
    <mergeCell ref="T9:T10"/>
    <mergeCell ref="A8:P8"/>
    <mergeCell ref="Q8:S8"/>
    <mergeCell ref="A9:B10"/>
    <mergeCell ref="C9:C10"/>
    <mergeCell ref="E9:E10"/>
    <mergeCell ref="J9:J10"/>
    <mergeCell ref="K9:K10"/>
    <mergeCell ref="L9:L10"/>
    <mergeCell ref="T20:T22"/>
    <mergeCell ref="A2:P4"/>
    <mergeCell ref="C5:C7"/>
    <mergeCell ref="E5:E7"/>
    <mergeCell ref="D9:D10"/>
    <mergeCell ref="A5:A7"/>
    <mergeCell ref="H5:P6"/>
    <mergeCell ref="J20:J22"/>
    <mergeCell ref="K20:K22"/>
    <mergeCell ref="L20:L22"/>
    <mergeCell ref="M20:M22"/>
    <mergeCell ref="M9:M10"/>
    <mergeCell ref="P9:P10"/>
    <mergeCell ref="Q9:R10"/>
    <mergeCell ref="P20:P22"/>
    <mergeCell ref="B5:B7"/>
    <mergeCell ref="E20:E22"/>
    <mergeCell ref="A20:D20"/>
    <mergeCell ref="A21:D22"/>
    <mergeCell ref="F20:G22"/>
    <mergeCell ref="H9:I10"/>
    <mergeCell ref="H20:I22"/>
    <mergeCell ref="A12:B12"/>
    <mergeCell ref="F12:G12"/>
    <mergeCell ref="H12:I12"/>
    <mergeCell ref="A11:B11"/>
    <mergeCell ref="F11:G11"/>
    <mergeCell ref="H11:I11"/>
    <mergeCell ref="F14:G15"/>
    <mergeCell ref="H14:I15"/>
    <mergeCell ref="A16:B16"/>
    <mergeCell ref="F16:G16"/>
    <mergeCell ref="D5:D7"/>
    <mergeCell ref="F5:G7"/>
    <mergeCell ref="A13:P13"/>
    <mergeCell ref="A14:B15"/>
    <mergeCell ref="C14:C15"/>
    <mergeCell ref="D14:D15"/>
    <mergeCell ref="E14:E15"/>
    <mergeCell ref="F19:G19"/>
    <mergeCell ref="H19:I19"/>
    <mergeCell ref="A17:P17"/>
    <mergeCell ref="A18:B18"/>
    <mergeCell ref="F18:G18"/>
    <mergeCell ref="H18:I18"/>
    <mergeCell ref="A19:B19"/>
    <mergeCell ref="H16:I16"/>
    <mergeCell ref="O14:O15"/>
    <mergeCell ref="P14:P15"/>
    <mergeCell ref="L1:P1"/>
    <mergeCell ref="F9:G10"/>
  </mergeCells>
  <pageMargins left="0.70866141732283472" right="0.70866141732283472" top="0.74803149606299213" bottom="0.74803149606299213" header="0.31496062992125984" footer="0.31496062992125984"/>
  <pageSetup paperSize="9" scale="81" orientation="landscape" horizontalDpi="0" verticalDpi="0" r:id="rId1"/>
  <rowBreaks count="2" manualBreakCount="2">
    <brk id="12" max="15" man="1"/>
    <brk id="16" max="15" man="1"/>
  </rowBreaks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2</vt:lpstr>
      <vt:lpstr>приложение 4</vt:lpstr>
      <vt:lpstr>приложение 6</vt:lpstr>
      <vt:lpstr>'приложение 2'!Область_печати</vt:lpstr>
      <vt:lpstr>'приложение 4'!Область_печати</vt:lpstr>
      <vt:lpstr>'приложение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2024-12-26T07:34:55Z</cp:lastPrinted>
  <dcterms:created xsi:type="dcterms:W3CDTF">2021-01-19T07:59:33Z</dcterms:created>
  <dcterms:modified xsi:type="dcterms:W3CDTF">2024-12-26T13:04:01Z</dcterms:modified>
</cp:coreProperties>
</file>